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7-11汇总表" sheetId="1" r:id="rId1"/>
    <sheet name="7-9月份" sheetId="2" r:id="rId2"/>
    <sheet name="10-11月份" sheetId="3" r:id="rId3"/>
    <sheet name="Sheet2" sheetId="4" r:id="rId4"/>
    <sheet name="Sheet3" sheetId="5" r:id="rId5"/>
  </sheets>
  <definedNames>
    <definedName name="_xlnm.Print_Titles" localSheetId="0">'7-11汇总表'!$1:$5</definedName>
    <definedName name="_xlnm.Print_Titles" localSheetId="1">'7-9月份'!$1:$5</definedName>
    <definedName name="_xlnm.Print_Titles" localSheetId="2">'10-11月份'!$1:$5</definedName>
  </definedNames>
  <calcPr fullCalcOnLoad="1"/>
</workbook>
</file>

<file path=xl/sharedStrings.xml><?xml version="1.0" encoding="utf-8"?>
<sst xmlns="http://schemas.openxmlformats.org/spreadsheetml/2006/main" count="315" uniqueCount="90">
  <si>
    <t xml:space="preserve">                      2024年享受就业扶持政策单位及人员统计表（第一季度）</t>
  </si>
  <si>
    <t>填报单位（盖章）</t>
  </si>
  <si>
    <t>单位：人 、元</t>
  </si>
  <si>
    <t>涞水县求成幼儿园</t>
  </si>
  <si>
    <t>单      位</t>
  </si>
  <si>
    <t>合   计</t>
  </si>
  <si>
    <t>社保补贴</t>
  </si>
  <si>
    <t>岗位补贴</t>
  </si>
  <si>
    <t>灵活就业社保补贴</t>
  </si>
  <si>
    <t>一次性吸纳补贴</t>
  </si>
  <si>
    <t>张新建</t>
  </si>
  <si>
    <t>人数</t>
  </si>
  <si>
    <t>金额</t>
  </si>
  <si>
    <t>张爱辉</t>
  </si>
  <si>
    <t>合计</t>
  </si>
  <si>
    <t>涞水顺联钢结构制造有限公司</t>
  </si>
  <si>
    <t>王宇红</t>
  </si>
  <si>
    <t>田智慧</t>
  </si>
  <si>
    <t>涞水县永盈建材有限公司</t>
  </si>
  <si>
    <t>张福桂</t>
  </si>
  <si>
    <t>米建华</t>
  </si>
  <si>
    <t>涞水县天硕建筑材料制造有限公司</t>
  </si>
  <si>
    <t>涞水道丞汽车销售有限公司</t>
  </si>
  <si>
    <t>张宗强</t>
  </si>
  <si>
    <t>涞水县荟林广告有限责任公司</t>
  </si>
  <si>
    <t>段合新</t>
  </si>
  <si>
    <t>王伟民</t>
  </si>
  <si>
    <t>杨元朝</t>
  </si>
  <si>
    <t>涞水县鑫超盛建筑工程有限公司</t>
  </si>
  <si>
    <t>郭郁红</t>
  </si>
  <si>
    <t>保定朗译环保科技有限公司</t>
  </si>
  <si>
    <t>瞿海青</t>
  </si>
  <si>
    <t>涞水县恒旺商贸有限公司</t>
  </si>
  <si>
    <t>闫仁海</t>
  </si>
  <si>
    <t>刘顺</t>
  </si>
  <si>
    <t>涞水宏启电子科技有限公司</t>
  </si>
  <si>
    <t>张俊英</t>
  </si>
  <si>
    <t>涞水智拓信息技术咨询有限公司</t>
  </si>
  <si>
    <t>王薇</t>
  </si>
  <si>
    <t>李琳</t>
  </si>
  <si>
    <t>金海莲</t>
  </si>
  <si>
    <t>刘洪燕</t>
  </si>
  <si>
    <t>涞水福典商贸有限公司</t>
  </si>
  <si>
    <t>梁冬立</t>
  </si>
  <si>
    <t>贾志新</t>
  </si>
  <si>
    <t>保定鑫丰医药药材有限公司</t>
  </si>
  <si>
    <t>刘建明</t>
  </si>
  <si>
    <t>杜海燕</t>
  </si>
  <si>
    <t>涞水齐美口腔诊所有限公司</t>
  </si>
  <si>
    <t>李佳梦</t>
  </si>
  <si>
    <t>李紫怡</t>
  </si>
  <si>
    <t>涞水县自来水公司</t>
  </si>
  <si>
    <t>刘鑫萍</t>
  </si>
  <si>
    <t>张迦得</t>
  </si>
  <si>
    <t>王尧</t>
  </si>
  <si>
    <t>胡嘉琪</t>
  </si>
  <si>
    <t>田帅</t>
  </si>
  <si>
    <t>李云鹏</t>
  </si>
  <si>
    <t xml:space="preserve">      </t>
  </si>
  <si>
    <t>董承智</t>
  </si>
  <si>
    <t>现代农装科技股份有限公司保定分公司</t>
  </si>
  <si>
    <t>贾晓珊</t>
  </si>
  <si>
    <t>陈晓勇</t>
  </si>
  <si>
    <t>涞水金隅冀东环保科技有限公司</t>
  </si>
  <si>
    <t>张佳雨</t>
  </si>
  <si>
    <t>李啸宇</t>
  </si>
  <si>
    <t>严硕</t>
  </si>
  <si>
    <t>涞水京涞建材有限责任公司</t>
  </si>
  <si>
    <t>郝娜</t>
  </si>
  <si>
    <t>刘子阳</t>
  </si>
  <si>
    <t xml:space="preserve"> 涞水慧佳家庭服务有限公司</t>
  </si>
  <si>
    <t>陈术涛</t>
  </si>
  <si>
    <t>马海燕</t>
  </si>
  <si>
    <t>李玉</t>
  </si>
  <si>
    <t>杨雅静</t>
  </si>
  <si>
    <t>胡佳乐</t>
  </si>
  <si>
    <t>涞水荣盛康旅投资有限公司</t>
  </si>
  <si>
    <t>灵活就业</t>
  </si>
  <si>
    <t>杨建革</t>
  </si>
  <si>
    <t>夏喜国</t>
  </si>
  <si>
    <t>韩小霞</t>
  </si>
  <si>
    <t>刘欲来</t>
  </si>
  <si>
    <t>张淑敏</t>
  </si>
  <si>
    <t>宋树山</t>
  </si>
  <si>
    <t>张克军</t>
  </si>
  <si>
    <t>高术霞</t>
  </si>
  <si>
    <t xml:space="preserve">                      2023年享受就业扶持政策单位及人员统计表（7-9月）</t>
  </si>
  <si>
    <t xml:space="preserve">                      2023年享受就业扶持政策单位及人员统计表（10-11月）</t>
  </si>
  <si>
    <t xml:space="preserve"> 保定硕迪建筑装饰工程有限公司</t>
  </si>
  <si>
    <t>张建平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</si>
</sst>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6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b/>
      <sz val="12"/>
      <color indexed="8"/>
      <name val="宋体"/>
      <family val="0"/>
    </font>
    <font>
      <sz val="9"/>
      <color indexed="23"/>
      <name val="宋体"/>
      <family val="0"/>
    </font>
    <font>
      <sz val="12"/>
      <color indexed="23"/>
      <name val="宋体"/>
      <family val="0"/>
    </font>
    <font>
      <b/>
      <sz val="12"/>
      <color indexed="23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  <font>
      <b/>
      <sz val="12"/>
      <color rgb="FFFF0000"/>
      <name val="Calibri"/>
      <family val="0"/>
    </font>
    <font>
      <sz val="12"/>
      <color rgb="FFFF0000"/>
      <name val="Calibri"/>
      <family val="0"/>
    </font>
    <font>
      <sz val="9"/>
      <color rgb="FFFF0000"/>
      <name val="宋体"/>
      <family val="0"/>
    </font>
    <font>
      <b/>
      <sz val="12"/>
      <color theme="1"/>
      <name val="宋体"/>
      <family val="0"/>
    </font>
    <font>
      <b/>
      <sz val="12"/>
      <name val="Calibri"/>
      <family val="0"/>
    </font>
    <font>
      <sz val="12"/>
      <name val="Calibri"/>
      <family val="0"/>
    </font>
    <font>
      <sz val="9"/>
      <color rgb="FF606266"/>
      <name val="宋体"/>
      <family val="0"/>
    </font>
    <font>
      <sz val="12"/>
      <color rgb="FF606266"/>
      <name val="宋体"/>
      <family val="0"/>
    </font>
    <font>
      <b/>
      <sz val="12"/>
      <color rgb="FF606266"/>
      <name val="宋体"/>
      <family val="0"/>
    </font>
    <font>
      <sz val="12"/>
      <color rgb="FF606266"/>
      <name val="Calibri"/>
      <family val="0"/>
    </font>
    <font>
      <b/>
      <sz val="12"/>
      <color rgb="FF606266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>
      <alignment vertical="center"/>
      <protection/>
    </xf>
  </cellStyleXfs>
  <cellXfs count="197">
    <xf numFmtId="0" fontId="0" fillId="0" borderId="0" xfId="0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177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177" fontId="53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177" fontId="51" fillId="0" borderId="10" xfId="0" applyNumberFormat="1" applyFont="1" applyBorder="1" applyAlignment="1">
      <alignment horizontal="center" vertical="center"/>
    </xf>
    <xf numFmtId="177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/>
    </xf>
    <xf numFmtId="177" fontId="50" fillId="0" borderId="10" xfId="0" applyNumberFormat="1" applyFont="1" applyBorder="1" applyAlignment="1">
      <alignment horizontal="center"/>
    </xf>
    <xf numFmtId="177" fontId="51" fillId="0" borderId="10" xfId="0" applyNumberFormat="1" applyFont="1" applyBorder="1" applyAlignment="1">
      <alignment horizontal="center"/>
    </xf>
    <xf numFmtId="49" fontId="50" fillId="0" borderId="10" xfId="0" applyNumberFormat="1" applyFont="1" applyBorder="1" applyAlignment="1">
      <alignment horizontal="left" vertical="center"/>
    </xf>
    <xf numFmtId="49" fontId="51" fillId="0" borderId="10" xfId="0" applyNumberFormat="1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12" xfId="0" applyFont="1" applyBorder="1" applyAlignment="1">
      <alignment horizontal="center" vertical="center"/>
    </xf>
    <xf numFmtId="177" fontId="51" fillId="0" borderId="12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left"/>
    </xf>
    <xf numFmtId="49" fontId="51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/>
    </xf>
    <xf numFmtId="177" fontId="0" fillId="0" borderId="10" xfId="0" applyNumberForma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50" fillId="0" borderId="10" xfId="0" applyNumberFormat="1" applyFont="1" applyBorder="1" applyAlignment="1">
      <alignment horizontal="center"/>
    </xf>
    <xf numFmtId="0" fontId="51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51" fillId="0" borderId="12" xfId="0" applyNumberFormat="1" applyFont="1" applyBorder="1" applyAlignment="1">
      <alignment horizontal="center"/>
    </xf>
    <xf numFmtId="0" fontId="51" fillId="0" borderId="12" xfId="0" applyFont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NumberForma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10" xfId="0" applyFont="1" applyBorder="1" applyAlignment="1">
      <alignment horizontal="left" vertical="center"/>
    </xf>
    <xf numFmtId="177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177" fontId="5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/>
    </xf>
    <xf numFmtId="177" fontId="3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177" fontId="0" fillId="0" borderId="10" xfId="0" applyNumberFormat="1" applyFont="1" applyBorder="1" applyAlignment="1">
      <alignment horizont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177" fontId="55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/>
    </xf>
    <xf numFmtId="177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55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/>
    </xf>
    <xf numFmtId="177" fontId="61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177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177" fontId="59" fillId="0" borderId="10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 horizontal="left" vertical="center"/>
    </xf>
    <xf numFmtId="177" fontId="59" fillId="0" borderId="10" xfId="0" applyNumberFormat="1" applyFont="1" applyBorder="1" applyAlignment="1">
      <alignment horizontal="center" wrapText="1"/>
    </xf>
    <xf numFmtId="0" fontId="60" fillId="0" borderId="10" xfId="0" applyFont="1" applyBorder="1" applyAlignment="1">
      <alignment horizontal="center" vertical="center"/>
    </xf>
    <xf numFmtId="0" fontId="59" fillId="0" borderId="12" xfId="0" applyFont="1" applyBorder="1" applyAlignment="1">
      <alignment horizontal="left" vertical="center"/>
    </xf>
    <xf numFmtId="0" fontId="59" fillId="0" borderId="12" xfId="0" applyFont="1" applyBorder="1" applyAlignment="1">
      <alignment horizontal="center" vertical="center"/>
    </xf>
    <xf numFmtId="177" fontId="59" fillId="0" borderId="12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177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left"/>
    </xf>
    <xf numFmtId="177" fontId="59" fillId="0" borderId="10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 vertical="center"/>
    </xf>
    <xf numFmtId="177" fontId="59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 wrapText="1"/>
    </xf>
    <xf numFmtId="177" fontId="57" fillId="0" borderId="10" xfId="0" applyNumberFormat="1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177" fontId="61" fillId="0" borderId="10" xfId="0" applyNumberFormat="1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177" fontId="57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177" fontId="62" fillId="0" borderId="10" xfId="0" applyNumberFormat="1" applyFont="1" applyBorder="1" applyAlignment="1">
      <alignment horizontal="center" vertical="center"/>
    </xf>
    <xf numFmtId="177" fontId="60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59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177" fontId="60" fillId="0" borderId="10" xfId="0" applyNumberFormat="1" applyFont="1" applyBorder="1" applyAlignment="1">
      <alignment horizontal="center"/>
    </xf>
    <xf numFmtId="49" fontId="60" fillId="0" borderId="10" xfId="0" applyNumberFormat="1" applyFont="1" applyBorder="1" applyAlignment="1">
      <alignment horizontal="left" vertical="center"/>
    </xf>
    <xf numFmtId="0" fontId="60" fillId="0" borderId="10" xfId="0" applyNumberFormat="1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left"/>
    </xf>
    <xf numFmtId="49" fontId="59" fillId="0" borderId="10" xfId="0" applyNumberFormat="1" applyFont="1" applyBorder="1" applyAlignment="1">
      <alignment horizontal="left"/>
    </xf>
    <xf numFmtId="0" fontId="59" fillId="0" borderId="12" xfId="0" applyNumberFormat="1" applyFont="1" applyBorder="1" applyAlignment="1">
      <alignment horizontal="center" vertical="center"/>
    </xf>
    <xf numFmtId="0" fontId="59" fillId="0" borderId="12" xfId="0" applyFont="1" applyBorder="1" applyAlignment="1">
      <alignment vertical="center"/>
    </xf>
    <xf numFmtId="0" fontId="60" fillId="0" borderId="10" xfId="0" applyFont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>
      <alignment horizontal="left"/>
    </xf>
    <xf numFmtId="177" fontId="0" fillId="0" borderId="10" xfId="0" applyNumberFormat="1" applyFont="1" applyFill="1" applyBorder="1" applyAlignment="1">
      <alignment horizontal="center"/>
    </xf>
    <xf numFmtId="0" fontId="59" fillId="0" borderId="10" xfId="0" applyFont="1" applyBorder="1" applyAlignment="1" applyProtection="1">
      <alignment horizontal="center"/>
      <protection locked="0"/>
    </xf>
    <xf numFmtId="0" fontId="59" fillId="0" borderId="10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zoomScale="115" zoomScaleNormal="115" workbookViewId="0" topLeftCell="A1">
      <selection activeCell="I7" sqref="I7"/>
    </sheetView>
  </sheetViews>
  <sheetFormatPr defaultColWidth="9.00390625" defaultRowHeight="14.25"/>
  <cols>
    <col min="1" max="1" width="37.75390625" style="25" customWidth="1"/>
    <col min="2" max="2" width="5.875" style="21" customWidth="1"/>
    <col min="3" max="3" width="18.25390625" style="26" customWidth="1"/>
    <col min="4" max="4" width="5.375" style="21" customWidth="1"/>
    <col min="5" max="5" width="13.375" style="26" customWidth="1"/>
    <col min="6" max="6" width="5.75390625" style="21" customWidth="1"/>
    <col min="7" max="7" width="10.00390625" style="21" bestFit="1" customWidth="1"/>
    <col min="8" max="8" width="7.625" style="126" customWidth="1"/>
    <col min="9" max="9" width="12.875" style="127" bestFit="1" customWidth="1"/>
    <col min="10" max="10" width="8.50390625" style="27" customWidth="1"/>
    <col min="11" max="11" width="10.75390625" style="27" customWidth="1"/>
    <col min="12" max="12" width="5.50390625" style="27" customWidth="1"/>
    <col min="13" max="13" width="18.25390625" style="27" customWidth="1"/>
    <col min="14" max="14" width="13.25390625" style="27" bestFit="1" customWidth="1"/>
    <col min="15" max="15" width="14.875" style="27" hidden="1" customWidth="1"/>
    <col min="16" max="16" width="11.50390625" style="27" hidden="1" customWidth="1"/>
    <col min="17" max="19" width="9.00390625" style="27" hidden="1" customWidth="1"/>
    <col min="20" max="20" width="11.625" style="27" hidden="1" customWidth="1"/>
    <col min="21" max="21" width="9.00390625" style="27" hidden="1" customWidth="1"/>
    <col min="22" max="16384" width="9.00390625" style="27" customWidth="1"/>
  </cols>
  <sheetData>
    <row r="1" spans="1:13" ht="25.5">
      <c r="A1" s="28" t="s">
        <v>0</v>
      </c>
      <c r="B1" s="128"/>
      <c r="C1" s="129"/>
      <c r="D1" s="28"/>
      <c r="E1" s="29"/>
      <c r="F1" s="28"/>
      <c r="G1" s="28"/>
      <c r="H1" s="128"/>
      <c r="I1" s="128"/>
      <c r="J1" s="28"/>
      <c r="K1" s="28"/>
      <c r="L1" s="28"/>
      <c r="M1" s="28"/>
    </row>
    <row r="2" spans="1:13" ht="14.25">
      <c r="A2" s="10"/>
      <c r="B2" s="30"/>
      <c r="C2" s="31"/>
      <c r="D2" s="30"/>
      <c r="E2" s="31"/>
      <c r="F2" s="30"/>
      <c r="G2" s="30"/>
      <c r="H2" s="130"/>
      <c r="I2" s="171"/>
      <c r="J2" s="14"/>
      <c r="K2" s="14"/>
      <c r="L2" s="14"/>
      <c r="M2" s="14"/>
    </row>
    <row r="3" spans="1:21" ht="19.5" customHeight="1">
      <c r="A3" s="10" t="s">
        <v>1</v>
      </c>
      <c r="B3" s="30"/>
      <c r="C3" s="31"/>
      <c r="D3" s="30"/>
      <c r="E3" s="31"/>
      <c r="F3" s="30"/>
      <c r="G3" s="30"/>
      <c r="H3" s="130"/>
      <c r="I3" s="171"/>
      <c r="J3" s="14"/>
      <c r="K3" s="14"/>
      <c r="L3" s="30" t="s">
        <v>2</v>
      </c>
      <c r="M3" s="30"/>
      <c r="O3" s="35" t="s">
        <v>3</v>
      </c>
      <c r="P3" s="37">
        <f>SUM(P4,P5)</f>
        <v>3113.21</v>
      </c>
      <c r="Q3" s="38">
        <f>SUM(Q4,Q5)</f>
        <v>2400</v>
      </c>
      <c r="S3" s="85" t="s">
        <v>3</v>
      </c>
      <c r="T3" s="86">
        <f>SUM(T4,T5)</f>
        <v>6755.46</v>
      </c>
      <c r="U3" s="87">
        <f>SUM(U4,U5)</f>
        <v>4800</v>
      </c>
    </row>
    <row r="4" spans="1:21" ht="25.5" customHeight="1">
      <c r="A4" s="10" t="s">
        <v>4</v>
      </c>
      <c r="B4" s="30" t="s">
        <v>5</v>
      </c>
      <c r="C4" s="31"/>
      <c r="D4" s="6" t="s">
        <v>6</v>
      </c>
      <c r="E4" s="31"/>
      <c r="F4" s="30" t="s">
        <v>7</v>
      </c>
      <c r="G4" s="30"/>
      <c r="H4" s="30" t="s">
        <v>8</v>
      </c>
      <c r="I4" s="30"/>
      <c r="J4" s="6" t="s">
        <v>9</v>
      </c>
      <c r="K4" s="30"/>
      <c r="L4" s="30"/>
      <c r="M4" s="30"/>
      <c r="O4" s="40" t="s">
        <v>10</v>
      </c>
      <c r="P4" s="42">
        <v>1037.74</v>
      </c>
      <c r="Q4" s="41">
        <v>800</v>
      </c>
      <c r="S4" s="88" t="s">
        <v>10</v>
      </c>
      <c r="T4" s="90">
        <v>3377.73</v>
      </c>
      <c r="U4" s="89">
        <v>2400</v>
      </c>
    </row>
    <row r="5" spans="1:21" ht="24.75" customHeight="1">
      <c r="A5" s="10"/>
      <c r="B5" s="30" t="s">
        <v>11</v>
      </c>
      <c r="C5" s="31" t="s">
        <v>12</v>
      </c>
      <c r="D5" s="30" t="s">
        <v>11</v>
      </c>
      <c r="E5" s="31" t="s">
        <v>12</v>
      </c>
      <c r="F5" s="30" t="s">
        <v>11</v>
      </c>
      <c r="G5" s="30" t="s">
        <v>12</v>
      </c>
      <c r="H5" s="30" t="s">
        <v>11</v>
      </c>
      <c r="I5" s="30" t="s">
        <v>12</v>
      </c>
      <c r="J5" s="30" t="s">
        <v>11</v>
      </c>
      <c r="K5" s="30" t="s">
        <v>12</v>
      </c>
      <c r="L5" s="30"/>
      <c r="M5" s="30"/>
      <c r="N5" s="21"/>
      <c r="O5" s="44" t="s">
        <v>13</v>
      </c>
      <c r="P5" s="42">
        <v>2075.47</v>
      </c>
      <c r="Q5" s="41">
        <v>1600</v>
      </c>
      <c r="S5" s="91" t="s">
        <v>13</v>
      </c>
      <c r="T5" s="90">
        <v>3377.73</v>
      </c>
      <c r="U5" s="89">
        <v>2400</v>
      </c>
    </row>
    <row r="6" spans="1:21" s="21" customFormat="1" ht="27.75" customHeight="1">
      <c r="A6" s="7" t="s">
        <v>14</v>
      </c>
      <c r="B6" s="32">
        <f>B7+B9+B11+B13+B16+B18+B22+B24+B26+B29+B31+B36+B39+B41+B44+B46+B55+B57</f>
        <v>36</v>
      </c>
      <c r="C6" s="33">
        <f>SUM(E6,G6,I6)</f>
        <v>206664.86</v>
      </c>
      <c r="D6" s="32">
        <f>D7+D9+D11+D13+D16+D18+D22+D24+D26+D29+D31+D36+D39+D41+D44+D46+D55+D57</f>
        <v>36</v>
      </c>
      <c r="E6" s="34">
        <f>SUM(E7,E9,E11,E13,E16,E18,E22,E24,E26,E29,E31,E36,E39,E41,E44,E46,E55,E57)</f>
        <v>129415.68</v>
      </c>
      <c r="F6" s="32">
        <f>SUM(F7,F11,F13,F16,F18,F22,F24,F26,F29,F31,F36,F39)</f>
        <v>22</v>
      </c>
      <c r="G6" s="32">
        <f>SUM(G7,G9,G11,G13,G16,G18,G22,G24,G26,G29,G31,G36,G39)</f>
        <v>52800</v>
      </c>
      <c r="H6" s="32">
        <v>7</v>
      </c>
      <c r="I6" s="32">
        <v>24449.18</v>
      </c>
      <c r="J6" s="32"/>
      <c r="K6" s="32"/>
      <c r="L6" s="32"/>
      <c r="M6" s="32"/>
      <c r="O6" s="35" t="s">
        <v>15</v>
      </c>
      <c r="P6" s="38">
        <f>SUM(P7:P7)</f>
        <v>3169.08</v>
      </c>
      <c r="Q6" s="38">
        <f>SUM(Q7:Q7)</f>
        <v>2400</v>
      </c>
      <c r="S6" s="85" t="s">
        <v>15</v>
      </c>
      <c r="T6" s="87">
        <f>SUM(T7:T7)</f>
        <v>3441.24</v>
      </c>
      <c r="U6" s="87">
        <f>SUM(U7:U7)</f>
        <v>2400</v>
      </c>
    </row>
    <row r="7" spans="1:21" s="27" customFormat="1" ht="15" customHeight="1">
      <c r="A7" s="85" t="s">
        <v>3</v>
      </c>
      <c r="B7" s="32">
        <v>2</v>
      </c>
      <c r="C7" s="86">
        <f>C8</f>
        <v>1837.74</v>
      </c>
      <c r="D7" s="87">
        <v>2</v>
      </c>
      <c r="E7" s="86">
        <f>E8</f>
        <v>1037.74</v>
      </c>
      <c r="F7" s="87">
        <v>2</v>
      </c>
      <c r="G7" s="87">
        <f>G8</f>
        <v>800</v>
      </c>
      <c r="H7" s="131"/>
      <c r="I7" s="172"/>
      <c r="J7" s="32"/>
      <c r="K7" s="32"/>
      <c r="L7" s="9"/>
      <c r="M7" s="9"/>
      <c r="N7" s="21"/>
      <c r="O7" s="14" t="s">
        <v>16</v>
      </c>
      <c r="P7" s="90">
        <v>3169.08</v>
      </c>
      <c r="Q7" s="89">
        <v>2400</v>
      </c>
      <c r="S7" s="14" t="s">
        <v>16</v>
      </c>
      <c r="T7" s="90">
        <v>3441.24</v>
      </c>
      <c r="U7" s="89">
        <v>2400</v>
      </c>
    </row>
    <row r="8" spans="1:21" s="124" customFormat="1" ht="15" customHeight="1">
      <c r="A8" s="132" t="s">
        <v>13</v>
      </c>
      <c r="B8" s="133">
        <v>1</v>
      </c>
      <c r="C8" s="134">
        <f>SUM(E8,G8)</f>
        <v>1837.74</v>
      </c>
      <c r="D8" s="133">
        <v>1</v>
      </c>
      <c r="E8" s="134">
        <v>1037.74</v>
      </c>
      <c r="F8" s="133">
        <v>1</v>
      </c>
      <c r="G8" s="133">
        <v>800</v>
      </c>
      <c r="H8" s="135"/>
      <c r="I8" s="173"/>
      <c r="J8" s="138"/>
      <c r="K8" s="138"/>
      <c r="L8" s="138"/>
      <c r="M8" s="138"/>
      <c r="O8" s="138" t="s">
        <v>17</v>
      </c>
      <c r="P8" s="134">
        <v>2097.84</v>
      </c>
      <c r="Q8" s="133">
        <v>1600</v>
      </c>
      <c r="S8" s="138" t="s">
        <v>17</v>
      </c>
      <c r="T8" s="134">
        <v>3415.86</v>
      </c>
      <c r="U8" s="133">
        <v>2400</v>
      </c>
    </row>
    <row r="9" spans="1:21" s="24" customFormat="1" ht="15" customHeight="1">
      <c r="A9" s="136" t="s">
        <v>18</v>
      </c>
      <c r="B9" s="87">
        <v>1</v>
      </c>
      <c r="C9" s="86">
        <f>C10</f>
        <v>5513.219999999999</v>
      </c>
      <c r="D9" s="87">
        <v>1</v>
      </c>
      <c r="E9" s="86">
        <f>E10</f>
        <v>3113.22</v>
      </c>
      <c r="F9" s="87">
        <v>1</v>
      </c>
      <c r="G9" s="87">
        <f>G10</f>
        <v>2400</v>
      </c>
      <c r="H9" s="131"/>
      <c r="I9" s="172"/>
      <c r="J9" s="9"/>
      <c r="K9" s="9"/>
      <c r="L9" s="9"/>
      <c r="M9" s="9"/>
      <c r="O9" s="9"/>
      <c r="P9" s="86"/>
      <c r="Q9" s="87"/>
      <c r="S9" s="9"/>
      <c r="T9" s="86"/>
      <c r="U9" s="87"/>
    </row>
    <row r="10" spans="1:21" s="124" customFormat="1" ht="15" customHeight="1">
      <c r="A10" s="137" t="s">
        <v>19</v>
      </c>
      <c r="B10" s="133">
        <v>1</v>
      </c>
      <c r="C10" s="134">
        <f>E10+G10</f>
        <v>5513.219999999999</v>
      </c>
      <c r="D10" s="133">
        <v>1</v>
      </c>
      <c r="E10" s="133">
        <v>3113.22</v>
      </c>
      <c r="F10" s="133">
        <v>1</v>
      </c>
      <c r="G10" s="133">
        <v>2400</v>
      </c>
      <c r="H10" s="135"/>
      <c r="I10" s="33"/>
      <c r="J10" s="138"/>
      <c r="K10" s="138"/>
      <c r="L10" s="138"/>
      <c r="M10" s="138"/>
      <c r="O10" s="138"/>
      <c r="P10" s="134"/>
      <c r="Q10" s="133"/>
      <c r="S10" s="138"/>
      <c r="T10" s="134"/>
      <c r="U10" s="133"/>
    </row>
    <row r="11" spans="1:21" s="27" customFormat="1" ht="15" customHeight="1">
      <c r="A11" s="85" t="s">
        <v>15</v>
      </c>
      <c r="B11" s="87">
        <v>1</v>
      </c>
      <c r="C11" s="86">
        <f>SUM(C12:C12)</f>
        <v>5569.08</v>
      </c>
      <c r="D11" s="87">
        <v>1</v>
      </c>
      <c r="E11" s="87">
        <f>SUM(E12:E12)</f>
        <v>3169.08</v>
      </c>
      <c r="F11" s="87">
        <v>1</v>
      </c>
      <c r="G11" s="87">
        <v>2400</v>
      </c>
      <c r="H11" s="130"/>
      <c r="I11" s="171"/>
      <c r="J11" s="14"/>
      <c r="K11" s="14"/>
      <c r="L11" s="14"/>
      <c r="M11" s="14"/>
      <c r="O11" s="14" t="s">
        <v>20</v>
      </c>
      <c r="P11" s="90">
        <v>2097.84</v>
      </c>
      <c r="Q11" s="89">
        <v>1600</v>
      </c>
      <c r="S11" s="14" t="s">
        <v>20</v>
      </c>
      <c r="T11" s="90">
        <v>3415.86</v>
      </c>
      <c r="U11" s="89">
        <v>2400</v>
      </c>
    </row>
    <row r="12" spans="1:21" s="124" customFormat="1" ht="15" customHeight="1">
      <c r="A12" s="138" t="s">
        <v>16</v>
      </c>
      <c r="B12" s="139">
        <v>1</v>
      </c>
      <c r="C12" s="134">
        <f>SUM(E12,G12)</f>
        <v>5569.08</v>
      </c>
      <c r="D12" s="133">
        <v>1</v>
      </c>
      <c r="E12" s="134">
        <v>3169.08</v>
      </c>
      <c r="F12" s="133">
        <v>1</v>
      </c>
      <c r="G12" s="133">
        <v>2400</v>
      </c>
      <c r="H12" s="135"/>
      <c r="I12" s="173"/>
      <c r="J12" s="138"/>
      <c r="K12" s="138"/>
      <c r="L12" s="138"/>
      <c r="M12" s="138"/>
      <c r="O12" s="174" t="s">
        <v>21</v>
      </c>
      <c r="P12" s="175">
        <f>SUM(P13)</f>
        <v>2086.66</v>
      </c>
      <c r="Q12" s="196">
        <f>SUM(Q13:Q13)</f>
        <v>1600</v>
      </c>
      <c r="S12" s="174" t="s">
        <v>21</v>
      </c>
      <c r="T12" s="175">
        <f>SUM(T13)</f>
        <v>3396.77</v>
      </c>
      <c r="U12" s="196">
        <f>SUM(U13:U13)</f>
        <v>2400</v>
      </c>
    </row>
    <row r="13" spans="1:21" s="24" customFormat="1" ht="15" customHeight="1">
      <c r="A13" s="9" t="s">
        <v>22</v>
      </c>
      <c r="B13" s="32">
        <v>2</v>
      </c>
      <c r="C13" s="86">
        <f aca="true" t="shared" si="0" ref="C12:C21">SUM(E13,G13)</f>
        <v>7395.68</v>
      </c>
      <c r="D13" s="87">
        <v>2</v>
      </c>
      <c r="E13" s="86">
        <f>SUM(E14:E15)</f>
        <v>4195.68</v>
      </c>
      <c r="F13" s="87">
        <v>2</v>
      </c>
      <c r="G13" s="87">
        <f>SUM(G14:G15)</f>
        <v>3200</v>
      </c>
      <c r="H13" s="131"/>
      <c r="I13" s="172"/>
      <c r="J13" s="9"/>
      <c r="K13" s="9"/>
      <c r="L13" s="9"/>
      <c r="M13" s="9"/>
      <c r="N13" s="114"/>
      <c r="O13" s="14" t="s">
        <v>23</v>
      </c>
      <c r="P13" s="31">
        <v>2086.66</v>
      </c>
      <c r="Q13" s="30">
        <v>1600</v>
      </c>
      <c r="S13" s="14" t="s">
        <v>23</v>
      </c>
      <c r="T13" s="31">
        <v>3396.77</v>
      </c>
      <c r="U13" s="30">
        <v>2400</v>
      </c>
    </row>
    <row r="14" spans="1:21" s="124" customFormat="1" ht="15" customHeight="1">
      <c r="A14" s="138" t="s">
        <v>17</v>
      </c>
      <c r="B14" s="139">
        <v>1</v>
      </c>
      <c r="C14" s="134">
        <f>SUM(E14,G14)</f>
        <v>3697.84</v>
      </c>
      <c r="D14" s="133">
        <v>1</v>
      </c>
      <c r="E14" s="134">
        <v>2097.84</v>
      </c>
      <c r="F14" s="133">
        <v>1</v>
      </c>
      <c r="G14" s="133">
        <v>1600</v>
      </c>
      <c r="H14" s="135"/>
      <c r="I14" s="173"/>
      <c r="J14" s="138"/>
      <c r="K14" s="138"/>
      <c r="L14" s="138"/>
      <c r="M14" s="138"/>
      <c r="O14" s="174" t="s">
        <v>24</v>
      </c>
      <c r="P14" s="176">
        <f>SUM(P15:P17)</f>
        <v>6338.219999999999</v>
      </c>
      <c r="Q14" s="145">
        <f>SUM(Q15:Q17)</f>
        <v>4800</v>
      </c>
      <c r="S14" s="174" t="s">
        <v>24</v>
      </c>
      <c r="T14" s="176">
        <f>SUM(T15:T17)</f>
        <v>10635.96</v>
      </c>
      <c r="U14" s="145">
        <f>SUM(U15:U17)</f>
        <v>7200</v>
      </c>
    </row>
    <row r="15" spans="1:21" s="124" customFormat="1" ht="15" customHeight="1">
      <c r="A15" s="138" t="s">
        <v>20</v>
      </c>
      <c r="B15" s="139">
        <v>1</v>
      </c>
      <c r="C15" s="134">
        <f>SUM(E15,G15)</f>
        <v>3697.84</v>
      </c>
      <c r="D15" s="133">
        <v>1</v>
      </c>
      <c r="E15" s="134">
        <v>2097.84</v>
      </c>
      <c r="F15" s="133">
        <v>1</v>
      </c>
      <c r="G15" s="133">
        <v>1600</v>
      </c>
      <c r="H15" s="135"/>
      <c r="I15" s="173"/>
      <c r="J15" s="138"/>
      <c r="K15" s="138"/>
      <c r="L15" s="138"/>
      <c r="M15" s="138"/>
      <c r="O15" s="138" t="s">
        <v>25</v>
      </c>
      <c r="P15" s="140">
        <v>2112.74</v>
      </c>
      <c r="Q15" s="139">
        <v>1600</v>
      </c>
      <c r="S15" s="138" t="s">
        <v>25</v>
      </c>
      <c r="T15" s="140">
        <v>3567.45</v>
      </c>
      <c r="U15" s="139">
        <v>2400</v>
      </c>
    </row>
    <row r="16" spans="1:21" s="27" customFormat="1" ht="15" customHeight="1">
      <c r="A16" s="9" t="s">
        <v>21</v>
      </c>
      <c r="B16" s="32">
        <v>1</v>
      </c>
      <c r="C16" s="86">
        <f t="shared" si="0"/>
        <v>1843.33</v>
      </c>
      <c r="D16" s="87">
        <v>1</v>
      </c>
      <c r="E16" s="86">
        <f>SUM(E17)</f>
        <v>1043.33</v>
      </c>
      <c r="F16" s="87">
        <v>1</v>
      </c>
      <c r="G16" s="87">
        <f>SUM(G17:G17)</f>
        <v>800</v>
      </c>
      <c r="H16" s="130"/>
      <c r="I16" s="171"/>
      <c r="J16" s="14"/>
      <c r="K16" s="14"/>
      <c r="L16" s="14"/>
      <c r="M16" s="14"/>
      <c r="O16" s="14" t="s">
        <v>26</v>
      </c>
      <c r="P16" s="31">
        <v>2112.74</v>
      </c>
      <c r="Q16" s="30">
        <v>1600</v>
      </c>
      <c r="S16" s="14" t="s">
        <v>26</v>
      </c>
      <c r="T16" s="31">
        <v>3567.45</v>
      </c>
      <c r="U16" s="30">
        <v>2400</v>
      </c>
    </row>
    <row r="17" spans="1:21" s="124" customFormat="1" ht="15" customHeight="1">
      <c r="A17" s="138" t="s">
        <v>23</v>
      </c>
      <c r="B17" s="139">
        <v>1</v>
      </c>
      <c r="C17" s="140">
        <f t="shared" si="0"/>
        <v>1843.33</v>
      </c>
      <c r="D17" s="139">
        <v>1</v>
      </c>
      <c r="E17" s="140">
        <v>1043.33</v>
      </c>
      <c r="F17" s="139">
        <v>1</v>
      </c>
      <c r="G17" s="139">
        <v>800</v>
      </c>
      <c r="H17" s="135"/>
      <c r="I17" s="173"/>
      <c r="J17" s="138"/>
      <c r="K17" s="138"/>
      <c r="L17" s="138"/>
      <c r="M17" s="138"/>
      <c r="O17" s="138" t="s">
        <v>27</v>
      </c>
      <c r="P17" s="140">
        <v>2112.74</v>
      </c>
      <c r="Q17" s="139">
        <v>1600</v>
      </c>
      <c r="S17" s="138" t="s">
        <v>27</v>
      </c>
      <c r="T17" s="140">
        <v>3501.06</v>
      </c>
      <c r="U17" s="139">
        <v>2400</v>
      </c>
    </row>
    <row r="18" spans="1:21" s="27" customFormat="1" ht="15" customHeight="1">
      <c r="A18" s="9" t="s">
        <v>24</v>
      </c>
      <c r="B18" s="32">
        <f>SUM(B19:B21)</f>
        <v>3</v>
      </c>
      <c r="C18" s="34">
        <f t="shared" si="0"/>
        <v>22276.44</v>
      </c>
      <c r="D18" s="32">
        <f>SUM(D19:D21)</f>
        <v>3</v>
      </c>
      <c r="E18" s="34">
        <f>SUM(E19:E21)</f>
        <v>12676.439999999999</v>
      </c>
      <c r="F18" s="32">
        <v>3</v>
      </c>
      <c r="G18" s="32">
        <f>SUM(G19:G21)</f>
        <v>9600</v>
      </c>
      <c r="H18" s="130"/>
      <c r="I18" s="171"/>
      <c r="J18" s="14"/>
      <c r="K18" s="14"/>
      <c r="L18" s="14"/>
      <c r="M18" s="14"/>
      <c r="O18" s="7" t="s">
        <v>28</v>
      </c>
      <c r="P18" s="34">
        <f>SUM(P19)</f>
        <v>2087.69</v>
      </c>
      <c r="Q18" s="32">
        <v>1600</v>
      </c>
      <c r="S18" s="7" t="s">
        <v>28</v>
      </c>
      <c r="T18" s="34">
        <f>SUM(T19)</f>
        <v>3396.79</v>
      </c>
      <c r="U18" s="32">
        <v>2400</v>
      </c>
    </row>
    <row r="19" spans="1:21" s="124" customFormat="1" ht="15" customHeight="1">
      <c r="A19" s="138" t="s">
        <v>25</v>
      </c>
      <c r="B19" s="139">
        <v>1</v>
      </c>
      <c r="C19" s="140">
        <f t="shared" si="0"/>
        <v>7425.48</v>
      </c>
      <c r="D19" s="139">
        <v>1</v>
      </c>
      <c r="E19" s="140">
        <v>4225.48</v>
      </c>
      <c r="F19" s="139">
        <v>1</v>
      </c>
      <c r="G19" s="139">
        <v>3200</v>
      </c>
      <c r="H19" s="135"/>
      <c r="I19" s="173"/>
      <c r="J19" s="138"/>
      <c r="K19" s="138"/>
      <c r="L19" s="138"/>
      <c r="M19" s="138"/>
      <c r="O19" s="141" t="s">
        <v>29</v>
      </c>
      <c r="P19" s="140">
        <v>2087.69</v>
      </c>
      <c r="Q19" s="139">
        <v>1600</v>
      </c>
      <c r="S19" s="141" t="s">
        <v>29</v>
      </c>
      <c r="T19" s="140">
        <v>3396.79</v>
      </c>
      <c r="U19" s="139">
        <v>2400</v>
      </c>
    </row>
    <row r="20" spans="1:21" s="124" customFormat="1" ht="15" customHeight="1">
      <c r="A20" s="138" t="s">
        <v>26</v>
      </c>
      <c r="B20" s="139">
        <v>1</v>
      </c>
      <c r="C20" s="140">
        <f t="shared" si="0"/>
        <v>7425.48</v>
      </c>
      <c r="D20" s="139">
        <v>1</v>
      </c>
      <c r="E20" s="140">
        <v>4225.48</v>
      </c>
      <c r="F20" s="139">
        <v>1</v>
      </c>
      <c r="G20" s="139">
        <v>3200</v>
      </c>
      <c r="H20" s="135"/>
      <c r="I20" s="173"/>
      <c r="J20" s="138"/>
      <c r="K20" s="138"/>
      <c r="L20" s="138"/>
      <c r="M20" s="138"/>
      <c r="O20" s="177" t="s">
        <v>30</v>
      </c>
      <c r="P20" s="176">
        <f>SUM(P21)</f>
        <v>3113.21</v>
      </c>
      <c r="Q20" s="145">
        <v>2400</v>
      </c>
      <c r="S20" s="177" t="s">
        <v>30</v>
      </c>
      <c r="T20" s="176">
        <f>SUM(T21)</f>
        <v>3377.76</v>
      </c>
      <c r="U20" s="145">
        <v>2400</v>
      </c>
    </row>
    <row r="21" spans="1:21" s="124" customFormat="1" ht="15" customHeight="1">
      <c r="A21" s="138" t="s">
        <v>27</v>
      </c>
      <c r="B21" s="139">
        <v>1</v>
      </c>
      <c r="C21" s="140">
        <f t="shared" si="0"/>
        <v>7425.48</v>
      </c>
      <c r="D21" s="139">
        <v>1</v>
      </c>
      <c r="E21" s="140">
        <v>4225.48</v>
      </c>
      <c r="F21" s="139">
        <v>1</v>
      </c>
      <c r="G21" s="139">
        <v>3200</v>
      </c>
      <c r="H21" s="135"/>
      <c r="I21" s="173"/>
      <c r="J21" s="138"/>
      <c r="K21" s="138"/>
      <c r="L21" s="138"/>
      <c r="M21" s="138"/>
      <c r="O21" s="141" t="s">
        <v>31</v>
      </c>
      <c r="P21" s="140">
        <v>3113.21</v>
      </c>
      <c r="Q21" s="139">
        <v>2400</v>
      </c>
      <c r="S21" s="141" t="s">
        <v>31</v>
      </c>
      <c r="T21" s="140">
        <v>3377.76</v>
      </c>
      <c r="U21" s="139">
        <v>2400</v>
      </c>
    </row>
    <row r="22" spans="1:21" s="24" customFormat="1" ht="15" customHeight="1">
      <c r="A22" s="7" t="s">
        <v>28</v>
      </c>
      <c r="B22" s="32">
        <v>1</v>
      </c>
      <c r="C22" s="34">
        <f aca="true" t="shared" si="1" ref="C22:C28">SUM(E22,G22)</f>
        <v>7375.38</v>
      </c>
      <c r="D22" s="32">
        <v>1</v>
      </c>
      <c r="E22" s="34">
        <f>SUM(E23)</f>
        <v>4175.38</v>
      </c>
      <c r="F22" s="32">
        <v>1</v>
      </c>
      <c r="G22" s="32">
        <f>G23</f>
        <v>3200</v>
      </c>
      <c r="H22" s="32"/>
      <c r="I22" s="178"/>
      <c r="J22" s="9"/>
      <c r="K22" s="9"/>
      <c r="L22" s="9"/>
      <c r="M22" s="9"/>
      <c r="O22" s="7" t="s">
        <v>32</v>
      </c>
      <c r="P22" s="34">
        <f>SUM(P23,P24)</f>
        <v>4150.96</v>
      </c>
      <c r="Q22" s="32">
        <v>3200</v>
      </c>
      <c r="S22" s="7" t="s">
        <v>32</v>
      </c>
      <c r="T22" s="34">
        <f>SUM(T23,T24)</f>
        <v>6226.46</v>
      </c>
      <c r="U22" s="32">
        <v>4800</v>
      </c>
    </row>
    <row r="23" spans="1:21" s="124" customFormat="1" ht="15" customHeight="1">
      <c r="A23" s="141" t="s">
        <v>29</v>
      </c>
      <c r="B23" s="139">
        <v>1</v>
      </c>
      <c r="C23" s="140">
        <f t="shared" si="1"/>
        <v>7375.38</v>
      </c>
      <c r="D23" s="139">
        <v>1</v>
      </c>
      <c r="E23" s="140">
        <v>4175.38</v>
      </c>
      <c r="F23" s="139">
        <v>1</v>
      </c>
      <c r="G23" s="139">
        <v>3200</v>
      </c>
      <c r="H23" s="139"/>
      <c r="I23" s="179"/>
      <c r="J23" s="138"/>
      <c r="K23" s="138"/>
      <c r="L23" s="138"/>
      <c r="M23" s="138"/>
      <c r="O23" s="92" t="s">
        <v>33</v>
      </c>
      <c r="P23" s="140">
        <v>2075.48</v>
      </c>
      <c r="Q23" s="139">
        <v>1600</v>
      </c>
      <c r="S23" s="92" t="s">
        <v>33</v>
      </c>
      <c r="T23" s="140">
        <v>3113.23</v>
      </c>
      <c r="U23" s="139">
        <v>2400</v>
      </c>
    </row>
    <row r="24" spans="1:21" s="24" customFormat="1" ht="15" customHeight="1">
      <c r="A24" s="7" t="s">
        <v>30</v>
      </c>
      <c r="B24" s="32">
        <v>1</v>
      </c>
      <c r="C24" s="34">
        <f t="shared" si="1"/>
        <v>5490.84</v>
      </c>
      <c r="D24" s="32">
        <v>1</v>
      </c>
      <c r="E24" s="34">
        <f>SUM(E25)</f>
        <v>3090.84</v>
      </c>
      <c r="F24" s="32">
        <v>1</v>
      </c>
      <c r="G24" s="32">
        <f>G25</f>
        <v>2400</v>
      </c>
      <c r="H24" s="32"/>
      <c r="I24" s="178"/>
      <c r="J24" s="9"/>
      <c r="K24" s="9"/>
      <c r="L24" s="9"/>
      <c r="M24" s="9"/>
      <c r="O24" s="180" t="s">
        <v>34</v>
      </c>
      <c r="P24" s="31">
        <v>2075.48</v>
      </c>
      <c r="Q24" s="30">
        <v>1600</v>
      </c>
      <c r="S24" s="180" t="s">
        <v>34</v>
      </c>
      <c r="T24" s="31">
        <v>3113.23</v>
      </c>
      <c r="U24" s="30">
        <v>2400</v>
      </c>
    </row>
    <row r="25" spans="1:21" s="124" customFormat="1" ht="15" customHeight="1">
      <c r="A25" s="141" t="s">
        <v>31</v>
      </c>
      <c r="B25" s="139">
        <v>1</v>
      </c>
      <c r="C25" s="140">
        <f t="shared" si="1"/>
        <v>5490.84</v>
      </c>
      <c r="D25" s="139">
        <v>1</v>
      </c>
      <c r="E25" s="140">
        <v>3090.84</v>
      </c>
      <c r="F25" s="139">
        <v>1</v>
      </c>
      <c r="G25" s="139">
        <v>2400</v>
      </c>
      <c r="H25" s="139"/>
      <c r="I25" s="179"/>
      <c r="J25" s="138"/>
      <c r="K25" s="138"/>
      <c r="L25" s="138"/>
      <c r="M25" s="138"/>
      <c r="O25" s="177" t="s">
        <v>35</v>
      </c>
      <c r="P25" s="181">
        <f>SUM(P26:P26)</f>
        <v>3225</v>
      </c>
      <c r="Q25" s="145">
        <f>SUM(Q26:Q26)</f>
        <v>2400</v>
      </c>
      <c r="S25" s="177" t="s">
        <v>35</v>
      </c>
      <c r="T25" s="181">
        <f>SUM(T26:T26)</f>
        <v>2150</v>
      </c>
      <c r="U25" s="145">
        <f>SUM(U26:U26)</f>
        <v>1600</v>
      </c>
    </row>
    <row r="26" spans="1:21" s="24" customFormat="1" ht="15" customHeight="1">
      <c r="A26" s="7" t="s">
        <v>32</v>
      </c>
      <c r="B26" s="32">
        <v>2</v>
      </c>
      <c r="C26" s="34">
        <f t="shared" si="1"/>
        <v>14821.92</v>
      </c>
      <c r="D26" s="32">
        <v>2</v>
      </c>
      <c r="E26" s="34">
        <f>SUM(E27,E28)</f>
        <v>8421.92</v>
      </c>
      <c r="F26" s="32">
        <v>2</v>
      </c>
      <c r="G26" s="32">
        <f>G27+G28</f>
        <v>6400</v>
      </c>
      <c r="H26" s="32"/>
      <c r="I26" s="178"/>
      <c r="J26" s="9"/>
      <c r="K26" s="9"/>
      <c r="L26" s="9"/>
      <c r="M26" s="9"/>
      <c r="O26" s="10" t="s">
        <v>36</v>
      </c>
      <c r="P26" s="95">
        <v>3225</v>
      </c>
      <c r="Q26" s="30">
        <v>2400</v>
      </c>
      <c r="S26" s="10" t="s">
        <v>36</v>
      </c>
      <c r="T26" s="95">
        <v>2150</v>
      </c>
      <c r="U26" s="30">
        <v>1600</v>
      </c>
    </row>
    <row r="27" spans="1:21" s="124" customFormat="1" ht="15" customHeight="1">
      <c r="A27" s="141" t="s">
        <v>33</v>
      </c>
      <c r="B27" s="139">
        <v>1</v>
      </c>
      <c r="C27" s="140">
        <f t="shared" si="1"/>
        <v>7410.96</v>
      </c>
      <c r="D27" s="139">
        <v>1</v>
      </c>
      <c r="E27" s="140">
        <v>4210.96</v>
      </c>
      <c r="F27" s="139">
        <v>1</v>
      </c>
      <c r="G27" s="139">
        <v>3200</v>
      </c>
      <c r="H27" s="139"/>
      <c r="I27" s="179"/>
      <c r="J27" s="138"/>
      <c r="K27" s="138"/>
      <c r="L27" s="138"/>
      <c r="M27" s="138"/>
      <c r="O27" s="182" t="s">
        <v>37</v>
      </c>
      <c r="P27" s="181">
        <f>SUM(P28:P31)</f>
        <v>12452.8</v>
      </c>
      <c r="Q27" s="145">
        <f>SUM(Q28:Q31)</f>
        <v>9600</v>
      </c>
      <c r="S27" s="182" t="s">
        <v>37</v>
      </c>
      <c r="T27" s="181">
        <f>SUM(T28:T31)</f>
        <v>13378.48</v>
      </c>
      <c r="U27" s="145">
        <f>SUM(U28:U31)</f>
        <v>9600</v>
      </c>
    </row>
    <row r="28" spans="1:21" s="124" customFormat="1" ht="15" customHeight="1">
      <c r="A28" s="141" t="s">
        <v>34</v>
      </c>
      <c r="B28" s="139">
        <v>1</v>
      </c>
      <c r="C28" s="140">
        <f t="shared" si="1"/>
        <v>7410.96</v>
      </c>
      <c r="D28" s="139">
        <v>1</v>
      </c>
      <c r="E28" s="140">
        <v>4210.96</v>
      </c>
      <c r="F28" s="139">
        <v>1</v>
      </c>
      <c r="G28" s="139">
        <v>3200</v>
      </c>
      <c r="H28" s="139"/>
      <c r="I28" s="179"/>
      <c r="J28" s="138"/>
      <c r="K28" s="138"/>
      <c r="L28" s="138"/>
      <c r="M28" s="138"/>
      <c r="O28" s="143" t="s">
        <v>38</v>
      </c>
      <c r="P28" s="142">
        <v>3113.2</v>
      </c>
      <c r="Q28" s="139">
        <v>2400</v>
      </c>
      <c r="S28" s="143" t="s">
        <v>38</v>
      </c>
      <c r="T28" s="142">
        <v>3377.68</v>
      </c>
      <c r="U28" s="139">
        <v>2400</v>
      </c>
    </row>
    <row r="29" spans="1:21" s="24" customFormat="1" ht="15" customHeight="1">
      <c r="A29" s="7" t="s">
        <v>35</v>
      </c>
      <c r="B29" s="32">
        <v>1</v>
      </c>
      <c r="C29" s="34">
        <f>SUM(C30:C30)</f>
        <v>5625</v>
      </c>
      <c r="D29" s="32">
        <v>1</v>
      </c>
      <c r="E29" s="94">
        <f>SUM(E30:E30)</f>
        <v>3225</v>
      </c>
      <c r="F29" s="32">
        <v>1</v>
      </c>
      <c r="G29" s="32">
        <f>SUM(G30:G30)</f>
        <v>2400</v>
      </c>
      <c r="H29" s="32"/>
      <c r="I29" s="178"/>
      <c r="J29" s="9"/>
      <c r="K29" s="9"/>
      <c r="L29" s="9"/>
      <c r="M29" s="9"/>
      <c r="O29" s="10" t="s">
        <v>39</v>
      </c>
      <c r="P29" s="95">
        <v>3113.2</v>
      </c>
      <c r="Q29" s="30">
        <v>2400</v>
      </c>
      <c r="S29" s="10" t="s">
        <v>39</v>
      </c>
      <c r="T29" s="95">
        <v>3377.68</v>
      </c>
      <c r="U29" s="30">
        <v>2400</v>
      </c>
    </row>
    <row r="30" spans="1:21" s="124" customFormat="1" ht="15" customHeight="1">
      <c r="A30" s="141" t="s">
        <v>36</v>
      </c>
      <c r="B30" s="139">
        <v>1</v>
      </c>
      <c r="C30" s="140">
        <f aca="true" t="shared" si="2" ref="C30:C35">SUM(E30,G30)</f>
        <v>5625</v>
      </c>
      <c r="D30" s="139">
        <v>1</v>
      </c>
      <c r="E30" s="142">
        <v>3225</v>
      </c>
      <c r="F30" s="139">
        <v>1</v>
      </c>
      <c r="G30" s="139">
        <v>2400</v>
      </c>
      <c r="H30" s="139"/>
      <c r="I30" s="179"/>
      <c r="J30" s="138"/>
      <c r="K30" s="138"/>
      <c r="L30" s="138"/>
      <c r="M30" s="138"/>
      <c r="O30" s="141" t="s">
        <v>40</v>
      </c>
      <c r="P30" s="142">
        <v>3113.2</v>
      </c>
      <c r="Q30" s="139">
        <v>2400</v>
      </c>
      <c r="S30" s="141" t="s">
        <v>40</v>
      </c>
      <c r="T30" s="142">
        <v>3245.44</v>
      </c>
      <c r="U30" s="139">
        <v>2400</v>
      </c>
    </row>
    <row r="31" spans="1:21" s="24" customFormat="1" ht="15" customHeight="1">
      <c r="A31" s="96" t="s">
        <v>37</v>
      </c>
      <c r="B31" s="32">
        <v>4</v>
      </c>
      <c r="C31" s="34">
        <f t="shared" si="2"/>
        <v>22052.8</v>
      </c>
      <c r="D31" s="32">
        <v>4</v>
      </c>
      <c r="E31" s="94">
        <v>12452.8</v>
      </c>
      <c r="F31" s="32">
        <v>4</v>
      </c>
      <c r="G31" s="32">
        <f>SUM(G32:G35)</f>
        <v>9600</v>
      </c>
      <c r="H31" s="32"/>
      <c r="I31" s="178"/>
      <c r="J31" s="9"/>
      <c r="K31" s="9"/>
      <c r="L31" s="9"/>
      <c r="M31" s="9"/>
      <c r="O31" s="10" t="s">
        <v>41</v>
      </c>
      <c r="P31" s="95">
        <v>3113.2</v>
      </c>
      <c r="Q31" s="30">
        <v>2400</v>
      </c>
      <c r="S31" s="10" t="s">
        <v>41</v>
      </c>
      <c r="T31" s="98">
        <v>3377.68</v>
      </c>
      <c r="U31" s="30">
        <v>2400</v>
      </c>
    </row>
    <row r="32" spans="1:21" s="124" customFormat="1" ht="15" customHeight="1">
      <c r="A32" s="143" t="s">
        <v>38</v>
      </c>
      <c r="B32" s="139">
        <v>1</v>
      </c>
      <c r="C32" s="140">
        <f t="shared" si="2"/>
        <v>5513.2</v>
      </c>
      <c r="D32" s="139">
        <v>1</v>
      </c>
      <c r="E32" s="142">
        <v>3113.2</v>
      </c>
      <c r="F32" s="139">
        <v>1</v>
      </c>
      <c r="G32" s="139">
        <v>2400</v>
      </c>
      <c r="H32" s="139"/>
      <c r="I32" s="179"/>
      <c r="J32" s="138"/>
      <c r="K32" s="138"/>
      <c r="L32" s="138"/>
      <c r="M32" s="138"/>
      <c r="O32" s="177" t="s">
        <v>42</v>
      </c>
      <c r="P32" s="181">
        <f>SUM(P33:P34)</f>
        <v>4225.46</v>
      </c>
      <c r="Q32" s="145">
        <f>SUM(Q33:Q34)</f>
        <v>3200</v>
      </c>
      <c r="S32" s="177" t="s">
        <v>42</v>
      </c>
      <c r="T32" s="181">
        <f>SUM(T33:T34)</f>
        <v>6882.48</v>
      </c>
      <c r="U32" s="145">
        <f>SUM(U33:U34)</f>
        <v>4800</v>
      </c>
    </row>
    <row r="33" spans="1:21" s="124" customFormat="1" ht="15" customHeight="1">
      <c r="A33" s="141" t="s">
        <v>39</v>
      </c>
      <c r="B33" s="139">
        <v>1</v>
      </c>
      <c r="C33" s="140">
        <f t="shared" si="2"/>
        <v>5513.2</v>
      </c>
      <c r="D33" s="139">
        <v>1</v>
      </c>
      <c r="E33" s="142">
        <v>3113.2</v>
      </c>
      <c r="F33" s="139">
        <v>1</v>
      </c>
      <c r="G33" s="139">
        <v>2400</v>
      </c>
      <c r="H33" s="139"/>
      <c r="I33" s="179"/>
      <c r="J33" s="138"/>
      <c r="K33" s="138"/>
      <c r="L33" s="138"/>
      <c r="M33" s="138"/>
      <c r="O33" s="141" t="s">
        <v>43</v>
      </c>
      <c r="P33" s="142">
        <v>2112.73</v>
      </c>
      <c r="Q33" s="139">
        <v>1600</v>
      </c>
      <c r="S33" s="141" t="s">
        <v>43</v>
      </c>
      <c r="T33" s="142">
        <v>3441.24</v>
      </c>
      <c r="U33" s="139">
        <v>2400</v>
      </c>
    </row>
    <row r="34" spans="1:21" s="124" customFormat="1" ht="15" customHeight="1">
      <c r="A34" s="141" t="s">
        <v>40</v>
      </c>
      <c r="B34" s="139">
        <v>1</v>
      </c>
      <c r="C34" s="140">
        <f t="shared" si="2"/>
        <v>5513.2</v>
      </c>
      <c r="D34" s="139">
        <v>1</v>
      </c>
      <c r="E34" s="142">
        <v>3113.2</v>
      </c>
      <c r="F34" s="139">
        <v>1</v>
      </c>
      <c r="G34" s="139">
        <v>2400</v>
      </c>
      <c r="H34" s="139"/>
      <c r="I34" s="179"/>
      <c r="J34" s="138"/>
      <c r="K34" s="138"/>
      <c r="L34" s="138"/>
      <c r="M34" s="138"/>
      <c r="O34" s="141" t="s">
        <v>44</v>
      </c>
      <c r="P34" s="142">
        <v>2112.73</v>
      </c>
      <c r="Q34" s="139">
        <v>1600</v>
      </c>
      <c r="S34" s="141" t="s">
        <v>44</v>
      </c>
      <c r="T34" s="142">
        <v>3441.24</v>
      </c>
      <c r="U34" s="139">
        <v>2400</v>
      </c>
    </row>
    <row r="35" spans="1:21" s="124" customFormat="1" ht="15" customHeight="1">
      <c r="A35" s="141" t="s">
        <v>41</v>
      </c>
      <c r="B35" s="139">
        <v>1</v>
      </c>
      <c r="C35" s="140">
        <f t="shared" si="2"/>
        <v>5513.2</v>
      </c>
      <c r="D35" s="139">
        <v>1</v>
      </c>
      <c r="E35" s="144">
        <v>3113.2</v>
      </c>
      <c r="F35" s="139">
        <v>1</v>
      </c>
      <c r="G35" s="139">
        <v>2400</v>
      </c>
      <c r="H35" s="139"/>
      <c r="I35" s="179"/>
      <c r="J35" s="138"/>
      <c r="K35" s="138"/>
      <c r="L35" s="138"/>
      <c r="M35" s="138"/>
      <c r="O35" s="177" t="s">
        <v>45</v>
      </c>
      <c r="P35" s="181">
        <f>SUM(P36:P36)</f>
        <v>2068.02</v>
      </c>
      <c r="Q35" s="145">
        <f>SUM(Q36:Q36)</f>
        <v>1600</v>
      </c>
      <c r="S35" s="177" t="s">
        <v>45</v>
      </c>
      <c r="T35" s="181">
        <f>SUM(T36:T37)</f>
        <v>4662.08</v>
      </c>
      <c r="U35" s="145">
        <f>SUM(U36:U37)</f>
        <v>3200</v>
      </c>
    </row>
    <row r="36" spans="1:21" s="24" customFormat="1" ht="15" customHeight="1">
      <c r="A36" s="7" t="s">
        <v>42</v>
      </c>
      <c r="B36" s="32">
        <v>2</v>
      </c>
      <c r="C36" s="34">
        <f>SUM(C37:C38)</f>
        <v>14750.26</v>
      </c>
      <c r="D36" s="32">
        <v>2</v>
      </c>
      <c r="E36" s="94">
        <f>SUM(E37:E38)</f>
        <v>8350.26</v>
      </c>
      <c r="F36" s="32">
        <v>2</v>
      </c>
      <c r="G36" s="32">
        <f>SUM(G37:G38)</f>
        <v>6400</v>
      </c>
      <c r="H36" s="32"/>
      <c r="I36" s="178"/>
      <c r="J36" s="9"/>
      <c r="K36" s="9"/>
      <c r="L36" s="9"/>
      <c r="M36" s="9"/>
      <c r="O36" s="102" t="s">
        <v>46</v>
      </c>
      <c r="P36" s="104">
        <v>2068.02</v>
      </c>
      <c r="Q36" s="103">
        <v>1600</v>
      </c>
      <c r="S36" s="10" t="s">
        <v>47</v>
      </c>
      <c r="T36" s="31">
        <v>1297.03</v>
      </c>
      <c r="U36" s="30">
        <v>800</v>
      </c>
    </row>
    <row r="37" spans="1:21" s="125" customFormat="1" ht="15" customHeight="1">
      <c r="A37" s="141" t="s">
        <v>43</v>
      </c>
      <c r="B37" s="139">
        <v>1</v>
      </c>
      <c r="C37" s="140">
        <f>SUM(E37,G37)</f>
        <v>7375.13</v>
      </c>
      <c r="D37" s="145">
        <v>1</v>
      </c>
      <c r="E37" s="142">
        <v>4175.13</v>
      </c>
      <c r="F37" s="145">
        <v>1</v>
      </c>
      <c r="G37" s="139">
        <v>3200</v>
      </c>
      <c r="H37" s="145"/>
      <c r="I37" s="183"/>
      <c r="J37" s="174"/>
      <c r="K37" s="174"/>
      <c r="L37" s="174"/>
      <c r="M37" s="174"/>
      <c r="O37" s="184" t="s">
        <v>48</v>
      </c>
      <c r="P37" s="176" t="e">
        <f>SUM(P38,P39,#REF!)</f>
        <v>#REF!</v>
      </c>
      <c r="Q37" s="145"/>
      <c r="S37" s="146" t="s">
        <v>46</v>
      </c>
      <c r="T37" s="148">
        <v>3365.05</v>
      </c>
      <c r="U37" s="147">
        <v>2400</v>
      </c>
    </row>
    <row r="38" spans="1:21" s="124" customFormat="1" ht="15" customHeight="1">
      <c r="A38" s="141" t="s">
        <v>44</v>
      </c>
      <c r="B38" s="139">
        <v>1</v>
      </c>
      <c r="C38" s="140">
        <f>SUM(E38,G38)</f>
        <v>7375.13</v>
      </c>
      <c r="D38" s="139">
        <v>1</v>
      </c>
      <c r="E38" s="142">
        <v>4175.13</v>
      </c>
      <c r="F38" s="139">
        <v>1</v>
      </c>
      <c r="G38" s="139">
        <v>3200</v>
      </c>
      <c r="H38" s="139"/>
      <c r="I38" s="179"/>
      <c r="J38" s="138"/>
      <c r="K38" s="138"/>
      <c r="L38" s="138"/>
      <c r="M38" s="138"/>
      <c r="O38" s="185" t="s">
        <v>49</v>
      </c>
      <c r="P38" s="140">
        <v>2075.47</v>
      </c>
      <c r="Q38" s="139"/>
      <c r="S38" s="184" t="s">
        <v>48</v>
      </c>
      <c r="T38" s="176" t="e">
        <f>SUM(T39,#REF!,T40)</f>
        <v>#REF!</v>
      </c>
      <c r="U38" s="145"/>
    </row>
    <row r="39" spans="1:21" s="24" customFormat="1" ht="15" customHeight="1">
      <c r="A39" s="7" t="s">
        <v>45</v>
      </c>
      <c r="B39" s="32">
        <v>2</v>
      </c>
      <c r="C39" s="34">
        <f>SUM(C40:C40)</f>
        <v>7336.04</v>
      </c>
      <c r="D39" s="32">
        <v>2</v>
      </c>
      <c r="E39" s="94">
        <f>SUM(E40:E40)</f>
        <v>4136.04</v>
      </c>
      <c r="F39" s="32">
        <v>2</v>
      </c>
      <c r="G39" s="32">
        <f>SUM(G40:G40)</f>
        <v>3200</v>
      </c>
      <c r="H39" s="32"/>
      <c r="I39" s="178"/>
      <c r="J39" s="9"/>
      <c r="K39" s="9"/>
      <c r="L39" s="9"/>
      <c r="M39" s="9"/>
      <c r="O39" s="106" t="s">
        <v>50</v>
      </c>
      <c r="P39" s="31">
        <v>2075.47</v>
      </c>
      <c r="Q39" s="30"/>
      <c r="S39" s="106" t="s">
        <v>49</v>
      </c>
      <c r="T39" s="31">
        <v>3377.75</v>
      </c>
      <c r="U39" s="30"/>
    </row>
    <row r="40" spans="1:21" s="124" customFormat="1" ht="15" customHeight="1">
      <c r="A40" s="146" t="s">
        <v>46</v>
      </c>
      <c r="B40" s="147">
        <v>1</v>
      </c>
      <c r="C40" s="140">
        <f>SUM(E40,G40)</f>
        <v>7336.04</v>
      </c>
      <c r="D40" s="147">
        <v>1</v>
      </c>
      <c r="E40" s="148">
        <v>4136.04</v>
      </c>
      <c r="F40" s="147">
        <v>1</v>
      </c>
      <c r="G40" s="147">
        <v>3200</v>
      </c>
      <c r="H40" s="147"/>
      <c r="I40" s="186"/>
      <c r="J40" s="187"/>
      <c r="K40" s="187"/>
      <c r="L40" s="187"/>
      <c r="M40" s="187"/>
      <c r="O40" s="184" t="s">
        <v>51</v>
      </c>
      <c r="P40" s="176" t="e">
        <f>SUM(#REF!,#REF!)</f>
        <v>#REF!</v>
      </c>
      <c r="Q40" s="145"/>
      <c r="S40" s="185" t="s">
        <v>52</v>
      </c>
      <c r="T40" s="140">
        <v>3113.2</v>
      </c>
      <c r="U40" s="139"/>
    </row>
    <row r="41" spans="1:21" s="24" customFormat="1" ht="15" customHeight="1">
      <c r="A41" s="105" t="s">
        <v>51</v>
      </c>
      <c r="B41" s="32">
        <v>2</v>
      </c>
      <c r="C41" s="34">
        <f>SUM(C42,C43)</f>
        <v>8501.58</v>
      </c>
      <c r="D41" s="32">
        <v>2</v>
      </c>
      <c r="E41" s="34">
        <f>SUM(E42,E43)</f>
        <v>8501.58</v>
      </c>
      <c r="F41" s="32"/>
      <c r="G41" s="32"/>
      <c r="H41" s="131"/>
      <c r="I41" s="178"/>
      <c r="J41" s="9"/>
      <c r="K41" s="77"/>
      <c r="L41" s="9"/>
      <c r="M41" s="9"/>
      <c r="O41" s="62" t="s">
        <v>53</v>
      </c>
      <c r="P41" s="31">
        <v>10779</v>
      </c>
      <c r="Q41" s="32"/>
      <c r="S41" s="14" t="s">
        <v>54</v>
      </c>
      <c r="T41" s="31">
        <v>7147.03</v>
      </c>
      <c r="U41" s="30"/>
    </row>
    <row r="42" spans="1:17" s="124" customFormat="1" ht="15" customHeight="1">
      <c r="A42" s="138" t="s">
        <v>55</v>
      </c>
      <c r="B42" s="139">
        <v>1</v>
      </c>
      <c r="C42" s="140">
        <v>4214.29</v>
      </c>
      <c r="D42" s="139">
        <v>1</v>
      </c>
      <c r="E42" s="140">
        <v>4214.29</v>
      </c>
      <c r="F42" s="139"/>
      <c r="G42" s="139"/>
      <c r="H42" s="149"/>
      <c r="I42" s="183"/>
      <c r="J42" s="174"/>
      <c r="K42" s="188"/>
      <c r="L42" s="174"/>
      <c r="M42" s="174"/>
      <c r="O42" s="151" t="s">
        <v>56</v>
      </c>
      <c r="P42" s="140">
        <v>7711.54</v>
      </c>
      <c r="Q42" s="139"/>
    </row>
    <row r="43" spans="1:17" s="124" customFormat="1" ht="15" customHeight="1">
      <c r="A43" s="138" t="s">
        <v>57</v>
      </c>
      <c r="B43" s="139">
        <v>1</v>
      </c>
      <c r="C43" s="140">
        <v>4287.29</v>
      </c>
      <c r="D43" s="139">
        <v>1</v>
      </c>
      <c r="E43" s="140">
        <v>4287.29</v>
      </c>
      <c r="F43" s="139"/>
      <c r="G43" s="139"/>
      <c r="H43" s="149"/>
      <c r="I43" s="183" t="s">
        <v>58</v>
      </c>
      <c r="J43" s="174"/>
      <c r="K43" s="188"/>
      <c r="L43" s="174"/>
      <c r="M43" s="174"/>
      <c r="O43" s="138" t="s">
        <v>59</v>
      </c>
      <c r="P43" s="140">
        <v>2086.78</v>
      </c>
      <c r="Q43" s="139"/>
    </row>
    <row r="44" spans="1:17" s="27" customFormat="1" ht="15" customHeight="1">
      <c r="A44" s="9" t="s">
        <v>60</v>
      </c>
      <c r="B44" s="32">
        <v>1</v>
      </c>
      <c r="C44" s="34">
        <f>SUM(E44,G44)</f>
        <v>1041.46</v>
      </c>
      <c r="D44" s="32">
        <v>1</v>
      </c>
      <c r="E44" s="94">
        <f>SUM(E45)</f>
        <v>1041.46</v>
      </c>
      <c r="F44" s="32"/>
      <c r="G44" s="32"/>
      <c r="H44" s="131"/>
      <c r="I44" s="178"/>
      <c r="J44" s="9"/>
      <c r="K44" s="77"/>
      <c r="L44" s="9"/>
      <c r="M44" s="9"/>
      <c r="O44" s="189" t="s">
        <v>61</v>
      </c>
      <c r="P44" s="190">
        <v>14944.66</v>
      </c>
      <c r="Q44" s="30"/>
    </row>
    <row r="45" spans="1:17" s="124" customFormat="1" ht="15" customHeight="1">
      <c r="A45" s="138" t="s">
        <v>54</v>
      </c>
      <c r="B45" s="139">
        <v>1</v>
      </c>
      <c r="C45" s="140">
        <f>SUM(E45,G45)</f>
        <v>1041.46</v>
      </c>
      <c r="D45" s="139">
        <v>1</v>
      </c>
      <c r="E45" s="140">
        <v>1041.46</v>
      </c>
      <c r="F45" s="139"/>
      <c r="G45" s="139"/>
      <c r="H45" s="135"/>
      <c r="I45" s="179"/>
      <c r="J45" s="138"/>
      <c r="K45" s="191"/>
      <c r="L45" s="138"/>
      <c r="M45" s="138"/>
      <c r="O45" s="154" t="s">
        <v>62</v>
      </c>
      <c r="P45" s="155">
        <v>5456.5</v>
      </c>
      <c r="Q45" s="139"/>
    </row>
    <row r="46" spans="1:17" s="24" customFormat="1" ht="15" customHeight="1">
      <c r="A46" s="9" t="s">
        <v>63</v>
      </c>
      <c r="B46" s="32">
        <f aca="true" t="shared" si="3" ref="B46:F46">SUM(B47:B54)</f>
        <v>8</v>
      </c>
      <c r="C46" s="150">
        <f>SUM(C47,C48,C49,C50,C51,C52,C53,C54)</f>
        <v>42663.979999999996</v>
      </c>
      <c r="D46" s="32">
        <f t="shared" si="3"/>
        <v>8</v>
      </c>
      <c r="E46" s="34">
        <f>SUM(E47:E54)</f>
        <v>42663.979999999996</v>
      </c>
      <c r="F46" s="32">
        <f t="shared" si="3"/>
        <v>8</v>
      </c>
      <c r="G46" s="32"/>
      <c r="H46" s="131"/>
      <c r="I46" s="178"/>
      <c r="J46" s="9"/>
      <c r="K46" s="77"/>
      <c r="L46" s="9"/>
      <c r="M46" s="9"/>
      <c r="O46" s="189" t="s">
        <v>64</v>
      </c>
      <c r="P46" s="190">
        <v>5216.63</v>
      </c>
      <c r="Q46" s="30"/>
    </row>
    <row r="47" spans="1:17" s="124" customFormat="1" ht="15" customHeight="1">
      <c r="A47" s="151" t="s">
        <v>65</v>
      </c>
      <c r="B47" s="139">
        <v>1</v>
      </c>
      <c r="C47" s="152">
        <f aca="true" t="shared" si="4" ref="C43:C57">SUM(E47)</f>
        <v>4900.86</v>
      </c>
      <c r="D47" s="139">
        <v>1</v>
      </c>
      <c r="E47" s="140">
        <v>4900.86</v>
      </c>
      <c r="F47" s="139">
        <v>1</v>
      </c>
      <c r="G47" s="139"/>
      <c r="H47" s="149"/>
      <c r="I47" s="183"/>
      <c r="J47" s="174"/>
      <c r="K47" s="188"/>
      <c r="L47" s="174"/>
      <c r="M47" s="174"/>
      <c r="O47" s="154" t="s">
        <v>66</v>
      </c>
      <c r="P47" s="155">
        <v>5216.65</v>
      </c>
      <c r="Q47" s="139"/>
    </row>
    <row r="48" spans="1:17" s="125" customFormat="1" ht="15" customHeight="1">
      <c r="A48" s="151" t="s">
        <v>53</v>
      </c>
      <c r="B48" s="139">
        <v>1</v>
      </c>
      <c r="C48" s="153">
        <f t="shared" si="4"/>
        <v>6443.08</v>
      </c>
      <c r="D48" s="139">
        <v>1</v>
      </c>
      <c r="E48" s="140">
        <v>6443.08</v>
      </c>
      <c r="F48" s="139">
        <v>1</v>
      </c>
      <c r="G48" s="145"/>
      <c r="H48" s="149"/>
      <c r="I48" s="183"/>
      <c r="J48" s="174"/>
      <c r="K48" s="188"/>
      <c r="L48" s="174"/>
      <c r="M48" s="174"/>
      <c r="O48" s="174" t="s">
        <v>67</v>
      </c>
      <c r="P48" s="176">
        <f>SUM(P49:P50)</f>
        <v>13384.720000000001</v>
      </c>
      <c r="Q48" s="145"/>
    </row>
    <row r="49" spans="1:17" s="124" customFormat="1" ht="15" customHeight="1">
      <c r="A49" s="151" t="s">
        <v>56</v>
      </c>
      <c r="B49" s="139">
        <v>1</v>
      </c>
      <c r="C49" s="152">
        <f t="shared" si="4"/>
        <v>4987.16</v>
      </c>
      <c r="D49" s="139">
        <v>1</v>
      </c>
      <c r="E49" s="140">
        <v>4987.16</v>
      </c>
      <c r="F49" s="139">
        <v>1</v>
      </c>
      <c r="G49" s="139"/>
      <c r="H49" s="135"/>
      <c r="I49" s="179"/>
      <c r="J49" s="138"/>
      <c r="K49" s="191"/>
      <c r="L49" s="138"/>
      <c r="M49" s="138"/>
      <c r="O49" s="154" t="s">
        <v>68</v>
      </c>
      <c r="P49" s="140">
        <v>5235.26</v>
      </c>
      <c r="Q49" s="139"/>
    </row>
    <row r="50" spans="1:17" s="124" customFormat="1" ht="15" customHeight="1">
      <c r="A50" s="138" t="s">
        <v>59</v>
      </c>
      <c r="B50" s="139">
        <v>1</v>
      </c>
      <c r="C50" s="152">
        <f t="shared" si="4"/>
        <v>4173.56</v>
      </c>
      <c r="D50" s="139">
        <v>1</v>
      </c>
      <c r="E50" s="140">
        <v>4173.56</v>
      </c>
      <c r="F50" s="139">
        <v>1</v>
      </c>
      <c r="G50" s="139"/>
      <c r="H50" s="135"/>
      <c r="I50" s="179"/>
      <c r="J50" s="138"/>
      <c r="K50" s="191"/>
      <c r="L50" s="138"/>
      <c r="M50" s="138"/>
      <c r="O50" s="154" t="s">
        <v>69</v>
      </c>
      <c r="P50" s="140">
        <v>8149.46</v>
      </c>
      <c r="Q50" s="139"/>
    </row>
    <row r="51" spans="1:17" s="124" customFormat="1" ht="14.25">
      <c r="A51" s="154" t="s">
        <v>61</v>
      </c>
      <c r="B51" s="139">
        <v>1</v>
      </c>
      <c r="C51" s="152">
        <f t="shared" si="4"/>
        <v>9447.48</v>
      </c>
      <c r="D51" s="139">
        <v>1</v>
      </c>
      <c r="E51" s="155">
        <v>9447.48</v>
      </c>
      <c r="F51" s="139">
        <v>1</v>
      </c>
      <c r="G51" s="139"/>
      <c r="H51" s="139"/>
      <c r="I51" s="192"/>
      <c r="J51" s="138"/>
      <c r="K51" s="138"/>
      <c r="L51" s="138"/>
      <c r="M51" s="138"/>
      <c r="N51" s="193"/>
      <c r="O51" s="174" t="s">
        <v>70</v>
      </c>
      <c r="P51" s="176">
        <f>SUM(P52:P55)</f>
        <v>16138.369999999999</v>
      </c>
      <c r="Q51" s="145">
        <f>SUM(Q52:Q55)</f>
        <v>11200</v>
      </c>
    </row>
    <row r="52" spans="1:17" s="124" customFormat="1" ht="14.25">
      <c r="A52" s="154" t="s">
        <v>62</v>
      </c>
      <c r="B52" s="139">
        <v>1</v>
      </c>
      <c r="C52" s="152">
        <f t="shared" si="4"/>
        <v>4365.2</v>
      </c>
      <c r="D52" s="139">
        <v>1</v>
      </c>
      <c r="E52" s="155">
        <v>4365.2</v>
      </c>
      <c r="F52" s="139">
        <v>1</v>
      </c>
      <c r="G52" s="139"/>
      <c r="H52" s="139"/>
      <c r="I52" s="192"/>
      <c r="J52" s="138"/>
      <c r="K52" s="138"/>
      <c r="L52" s="138"/>
      <c r="M52" s="138"/>
      <c r="N52" s="193"/>
      <c r="O52" s="154" t="s">
        <v>71</v>
      </c>
      <c r="P52" s="140">
        <v>4553.46</v>
      </c>
      <c r="Q52" s="139">
        <v>3200</v>
      </c>
    </row>
    <row r="53" spans="1:17" s="124" customFormat="1" ht="14.25">
      <c r="A53" s="154" t="s">
        <v>64</v>
      </c>
      <c r="B53" s="139">
        <v>1</v>
      </c>
      <c r="C53" s="152">
        <f t="shared" si="4"/>
        <v>4173.32</v>
      </c>
      <c r="D53" s="139">
        <v>1</v>
      </c>
      <c r="E53" s="155">
        <v>4173.32</v>
      </c>
      <c r="F53" s="139">
        <v>1</v>
      </c>
      <c r="G53" s="139"/>
      <c r="H53" s="139"/>
      <c r="I53" s="192"/>
      <c r="J53" s="138"/>
      <c r="K53" s="138"/>
      <c r="L53" s="138"/>
      <c r="M53" s="138"/>
      <c r="N53" s="193"/>
      <c r="O53" s="154" t="s">
        <v>72</v>
      </c>
      <c r="P53" s="140">
        <v>2477.99</v>
      </c>
      <c r="Q53" s="139">
        <v>1600</v>
      </c>
    </row>
    <row r="54" spans="1:17" s="124" customFormat="1" ht="14.25">
      <c r="A54" s="154" t="s">
        <v>66</v>
      </c>
      <c r="B54" s="139">
        <v>1</v>
      </c>
      <c r="C54" s="152">
        <f t="shared" si="4"/>
        <v>4173.32</v>
      </c>
      <c r="D54" s="139">
        <v>1</v>
      </c>
      <c r="E54" s="155">
        <v>4173.32</v>
      </c>
      <c r="F54" s="139">
        <v>1</v>
      </c>
      <c r="G54" s="139"/>
      <c r="H54" s="139"/>
      <c r="I54" s="192"/>
      <c r="J54" s="138"/>
      <c r="K54" s="138"/>
      <c r="L54" s="138"/>
      <c r="M54" s="138"/>
      <c r="N54" s="193"/>
      <c r="O54" s="141" t="s">
        <v>73</v>
      </c>
      <c r="P54" s="140">
        <v>4553.46</v>
      </c>
      <c r="Q54" s="139">
        <v>3200</v>
      </c>
    </row>
    <row r="55" spans="1:17" s="27" customFormat="1" ht="14.25">
      <c r="A55" s="9" t="s">
        <v>67</v>
      </c>
      <c r="B55" s="32">
        <f>SUM(B56:B56)</f>
        <v>1</v>
      </c>
      <c r="C55" s="156">
        <f t="shared" si="4"/>
        <v>3863.4</v>
      </c>
      <c r="D55" s="32">
        <f>SUM(D56:D56)</f>
        <v>1</v>
      </c>
      <c r="E55" s="34">
        <f>SUM(E56:E56)</f>
        <v>3863.4</v>
      </c>
      <c r="F55" s="32"/>
      <c r="G55" s="32"/>
      <c r="H55" s="30"/>
      <c r="I55" s="194"/>
      <c r="J55" s="14"/>
      <c r="K55" s="14"/>
      <c r="L55" s="14"/>
      <c r="M55" s="14"/>
      <c r="N55" s="113"/>
      <c r="O55" s="10" t="s">
        <v>74</v>
      </c>
      <c r="P55" s="31">
        <v>4553.46</v>
      </c>
      <c r="Q55" s="30">
        <v>3200</v>
      </c>
    </row>
    <row r="56" spans="1:17" s="124" customFormat="1" ht="14.25">
      <c r="A56" s="154" t="s">
        <v>69</v>
      </c>
      <c r="B56" s="139">
        <v>1</v>
      </c>
      <c r="C56" s="157">
        <f t="shared" si="4"/>
        <v>3863.4</v>
      </c>
      <c r="D56" s="139">
        <v>1</v>
      </c>
      <c r="E56" s="140">
        <v>3863.4</v>
      </c>
      <c r="F56" s="139"/>
      <c r="G56" s="139"/>
      <c r="H56" s="139"/>
      <c r="I56" s="192"/>
      <c r="J56" s="138"/>
      <c r="K56" s="138"/>
      <c r="L56" s="138"/>
      <c r="M56" s="138"/>
      <c r="N56" s="193"/>
      <c r="O56" s="141" t="s">
        <v>75</v>
      </c>
      <c r="P56" s="140">
        <v>5337.74</v>
      </c>
      <c r="Q56" s="139"/>
    </row>
    <row r="57" spans="1:14" s="27" customFormat="1" ht="14.25">
      <c r="A57" s="9" t="s">
        <v>76</v>
      </c>
      <c r="B57" s="32">
        <v>1</v>
      </c>
      <c r="C57" s="156">
        <f>SUM(E57)</f>
        <v>4257.53</v>
      </c>
      <c r="D57" s="32">
        <v>1</v>
      </c>
      <c r="E57" s="34">
        <f>SUM(E58)</f>
        <v>4257.53</v>
      </c>
      <c r="F57" s="32">
        <f>SUM(F58)</f>
        <v>1</v>
      </c>
      <c r="G57" s="32"/>
      <c r="H57" s="130"/>
      <c r="I57" s="171"/>
      <c r="J57" s="30"/>
      <c r="K57" s="14"/>
      <c r="L57" s="14"/>
      <c r="M57" s="14"/>
      <c r="N57" s="113"/>
    </row>
    <row r="58" spans="1:14" s="124" customFormat="1" ht="14.25">
      <c r="A58" s="141" t="s">
        <v>75</v>
      </c>
      <c r="B58" s="139">
        <v>1</v>
      </c>
      <c r="C58" s="157">
        <f>SUM(E58)</f>
        <v>4257.53</v>
      </c>
      <c r="D58" s="139">
        <v>1</v>
      </c>
      <c r="E58" s="140">
        <v>4257.53</v>
      </c>
      <c r="F58" s="139">
        <v>1</v>
      </c>
      <c r="G58" s="139"/>
      <c r="H58" s="135"/>
      <c r="I58" s="173"/>
      <c r="J58" s="138"/>
      <c r="K58" s="138"/>
      <c r="L58" s="138"/>
      <c r="M58" s="138"/>
      <c r="N58" s="193"/>
    </row>
    <row r="59" spans="1:14" ht="21.75" customHeight="1">
      <c r="A59" s="158" t="s">
        <v>77</v>
      </c>
      <c r="B59" s="159">
        <f>SUM(B60:B66)</f>
        <v>7</v>
      </c>
      <c r="C59" s="160">
        <f>SUM(C60,C61,C62,C63,C64,C65,C66,C67)</f>
        <v>24449.18</v>
      </c>
      <c r="D59" s="159"/>
      <c r="E59" s="160"/>
      <c r="F59" s="159"/>
      <c r="G59" s="159"/>
      <c r="H59" s="161">
        <f>H60+H61+H62+H63+H64+H65+H66</f>
        <v>7</v>
      </c>
      <c r="I59" s="195">
        <f>SUM(I60:I67)</f>
        <v>24449.18</v>
      </c>
      <c r="J59" s="14"/>
      <c r="K59" s="14"/>
      <c r="L59" s="14"/>
      <c r="M59" s="14"/>
      <c r="N59" s="113"/>
    </row>
    <row r="60" spans="1:14" ht="14.25">
      <c r="A60" s="162" t="s">
        <v>78</v>
      </c>
      <c r="B60" s="163">
        <f>H60</f>
        <v>1</v>
      </c>
      <c r="C60" s="164">
        <f>I60</f>
        <v>983.83</v>
      </c>
      <c r="D60" s="88"/>
      <c r="E60" s="165"/>
      <c r="F60" s="88"/>
      <c r="G60" s="88"/>
      <c r="H60" s="166">
        <v>1</v>
      </c>
      <c r="I60" s="164">
        <v>983.83</v>
      </c>
      <c r="J60" s="14"/>
      <c r="K60" s="14"/>
      <c r="L60" s="14"/>
      <c r="M60" s="14"/>
      <c r="N60" s="113"/>
    </row>
    <row r="61" spans="1:14" ht="14.25">
      <c r="A61" s="162" t="s">
        <v>79</v>
      </c>
      <c r="B61" s="89">
        <f>H61</f>
        <v>1</v>
      </c>
      <c r="C61" s="164">
        <f>I61</f>
        <v>3935.34</v>
      </c>
      <c r="D61" s="88"/>
      <c r="E61" s="165"/>
      <c r="F61" s="88"/>
      <c r="G61" s="88"/>
      <c r="H61" s="166">
        <v>1</v>
      </c>
      <c r="I61" s="164">
        <v>3935.34</v>
      </c>
      <c r="J61" s="14"/>
      <c r="K61" s="14"/>
      <c r="L61" s="14"/>
      <c r="M61" s="14"/>
      <c r="N61" s="113"/>
    </row>
    <row r="62" spans="1:14" s="124" customFormat="1" ht="14.25">
      <c r="A62" s="162" t="s">
        <v>80</v>
      </c>
      <c r="B62" s="133">
        <f>H62</f>
        <v>1</v>
      </c>
      <c r="C62" s="164">
        <f>I62</f>
        <v>1967.67</v>
      </c>
      <c r="D62" s="137"/>
      <c r="E62" s="167"/>
      <c r="F62" s="137"/>
      <c r="G62" s="137"/>
      <c r="H62" s="168">
        <v>1</v>
      </c>
      <c r="I62" s="164">
        <v>1967.67</v>
      </c>
      <c r="J62" s="138"/>
      <c r="K62" s="138"/>
      <c r="L62" s="138"/>
      <c r="M62" s="138"/>
      <c r="N62" s="193"/>
    </row>
    <row r="63" spans="1:13" ht="14.25">
      <c r="A63" s="162" t="s">
        <v>81</v>
      </c>
      <c r="B63" s="89">
        <f>H63</f>
        <v>1</v>
      </c>
      <c r="C63" s="164">
        <f>I63</f>
        <v>491.91</v>
      </c>
      <c r="D63" s="169"/>
      <c r="E63" s="170"/>
      <c r="F63" s="169"/>
      <c r="G63" s="169"/>
      <c r="H63" s="166">
        <v>1</v>
      </c>
      <c r="I63" s="164">
        <v>491.91</v>
      </c>
      <c r="J63" s="83"/>
      <c r="K63" s="83"/>
      <c r="L63" s="83"/>
      <c r="M63" s="83"/>
    </row>
    <row r="64" spans="1:13" ht="14.25">
      <c r="A64" s="162" t="s">
        <v>82</v>
      </c>
      <c r="B64" s="89">
        <v>1</v>
      </c>
      <c r="C64" s="164">
        <f>I64</f>
        <v>7068.1</v>
      </c>
      <c r="D64" s="169"/>
      <c r="E64" s="170"/>
      <c r="F64" s="169"/>
      <c r="G64" s="169"/>
      <c r="H64" s="166">
        <v>1</v>
      </c>
      <c r="I64" s="164">
        <v>7068.1</v>
      </c>
      <c r="J64" s="83"/>
      <c r="K64" s="83"/>
      <c r="L64" s="83"/>
      <c r="M64" s="83"/>
    </row>
    <row r="65" spans="1:13" ht="14.25">
      <c r="A65" s="162" t="s">
        <v>83</v>
      </c>
      <c r="B65" s="89">
        <f>H65</f>
        <v>1</v>
      </c>
      <c r="C65" s="164">
        <f>I65</f>
        <v>4427.26</v>
      </c>
      <c r="D65" s="169"/>
      <c r="E65" s="170"/>
      <c r="F65" s="169"/>
      <c r="G65" s="169"/>
      <c r="H65" s="166">
        <v>1</v>
      </c>
      <c r="I65" s="164">
        <v>4427.26</v>
      </c>
      <c r="J65" s="83"/>
      <c r="K65" s="83"/>
      <c r="L65" s="83"/>
      <c r="M65" s="83"/>
    </row>
    <row r="66" spans="1:13" ht="14.25">
      <c r="A66" s="162" t="s">
        <v>84</v>
      </c>
      <c r="B66" s="89">
        <v>1</v>
      </c>
      <c r="C66" s="164">
        <v>4099.32</v>
      </c>
      <c r="D66" s="169"/>
      <c r="E66" s="170"/>
      <c r="F66" s="169"/>
      <c r="G66" s="169"/>
      <c r="H66" s="166">
        <v>1</v>
      </c>
      <c r="I66" s="164">
        <v>4099.32</v>
      </c>
      <c r="J66" s="83"/>
      <c r="K66" s="83"/>
      <c r="L66" s="83"/>
      <c r="M66" s="83"/>
    </row>
    <row r="67" spans="1:13" ht="14.25">
      <c r="A67" s="162" t="s">
        <v>85</v>
      </c>
      <c r="B67" s="89">
        <v>1</v>
      </c>
      <c r="C67" s="164">
        <v>1475.75</v>
      </c>
      <c r="D67" s="169"/>
      <c r="E67" s="170"/>
      <c r="F67" s="169"/>
      <c r="G67" s="169"/>
      <c r="H67" s="89">
        <v>1</v>
      </c>
      <c r="I67" s="164">
        <v>1475.75</v>
      </c>
      <c r="J67" s="83"/>
      <c r="K67" s="83"/>
      <c r="L67" s="83"/>
      <c r="M67" s="83"/>
    </row>
  </sheetData>
  <sheetProtection/>
  <mergeCells count="8">
    <mergeCell ref="A1:M1"/>
    <mergeCell ref="L3:M3"/>
    <mergeCell ref="B4:C4"/>
    <mergeCell ref="D4:E4"/>
    <mergeCell ref="F4:G4"/>
    <mergeCell ref="H4:I4"/>
    <mergeCell ref="J4:K4"/>
    <mergeCell ref="L4:M4"/>
  </mergeCells>
  <dataValidations count="2">
    <dataValidation type="decimal" allowBlank="1" showInputMessage="1" showErrorMessage="1" prompt="输入数字" error="请输入合法的数字值" sqref="C41 K41:K50">
      <formula1>0</formula1>
      <formula2>333333</formula2>
    </dataValidation>
    <dataValidation type="decimal" allowBlank="1" showInputMessage="1" showErrorMessage="1" error="请输入数字类型数据" sqref="T41 U41 E17:E28 E42:E45 G17:G28 G42:G45 G46:G50 P13:P24 Q13:Q24 Q41:Q43 T13:T24 U13:U24">
      <formula1>0</formula1>
      <formula2>9999999999.99</formula2>
    </dataValidation>
  </dataValidations>
  <printOptions horizontalCentered="1"/>
  <pageMargins left="0.39305555555555555" right="0.39305555555555555" top="0.7479166666666667" bottom="0.4722222222222222" header="0.5118055555555555" footer="0.2361111111111111"/>
  <pageSetup fitToHeight="0" fitToWidth="1" horizontalDpi="600" verticalDpi="600" orientation="landscape" paperSize="9" scale="8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4"/>
  <sheetViews>
    <sheetView zoomScale="120" zoomScaleNormal="120" workbookViewId="0" topLeftCell="A9">
      <selection activeCell="E23" sqref="E23"/>
    </sheetView>
  </sheetViews>
  <sheetFormatPr defaultColWidth="9.00390625" defaultRowHeight="14.25"/>
  <cols>
    <col min="1" max="1" width="37.75390625" style="25" customWidth="1"/>
    <col min="2" max="2" width="5.875" style="21" customWidth="1"/>
    <col min="3" max="3" width="18.25390625" style="26" customWidth="1"/>
    <col min="4" max="4" width="5.375" style="21" customWidth="1"/>
    <col min="5" max="5" width="13.375" style="26" customWidth="1"/>
    <col min="6" max="6" width="5.75390625" style="21" customWidth="1"/>
    <col min="7" max="7" width="10.00390625" style="21" bestFit="1" customWidth="1"/>
    <col min="8" max="8" width="7.625" style="27" customWidth="1"/>
    <col min="9" max="9" width="10.00390625" style="27" bestFit="1" customWidth="1"/>
    <col min="10" max="10" width="8.50390625" style="27" customWidth="1"/>
    <col min="11" max="11" width="9.125" style="27" customWidth="1"/>
    <col min="12" max="12" width="5.375" style="27" customWidth="1"/>
    <col min="13" max="13" width="9.00390625" style="27" customWidth="1"/>
    <col min="14" max="14" width="13.25390625" style="27" bestFit="1" customWidth="1"/>
    <col min="15" max="15" width="14.875" style="27" customWidth="1"/>
    <col min="16" max="16" width="11.625" style="27" bestFit="1" customWidth="1"/>
    <col min="17" max="18" width="9.00390625" style="27" customWidth="1"/>
    <col min="19" max="19" width="8.375" style="27" customWidth="1"/>
    <col min="20" max="16384" width="9.00390625" style="27" customWidth="1"/>
  </cols>
  <sheetData>
    <row r="1" spans="1:13" ht="25.5">
      <c r="A1" s="28" t="s">
        <v>86</v>
      </c>
      <c r="B1" s="28"/>
      <c r="C1" s="29"/>
      <c r="D1" s="28"/>
      <c r="E1" s="29"/>
      <c r="F1" s="28"/>
      <c r="G1" s="28"/>
      <c r="H1" s="28"/>
      <c r="I1" s="28"/>
      <c r="J1" s="28"/>
      <c r="K1" s="28"/>
      <c r="L1" s="28"/>
      <c r="M1" s="28"/>
    </row>
    <row r="2" spans="1:13" ht="14.25">
      <c r="A2" s="10"/>
      <c r="B2" s="30"/>
      <c r="C2" s="31"/>
      <c r="D2" s="30"/>
      <c r="E2" s="31"/>
      <c r="F2" s="30"/>
      <c r="G2" s="30"/>
      <c r="H2" s="14"/>
      <c r="I2" s="14"/>
      <c r="J2" s="14"/>
      <c r="K2" s="14"/>
      <c r="L2" s="14"/>
      <c r="M2" s="14"/>
    </row>
    <row r="3" spans="1:13" ht="19.5" customHeight="1">
      <c r="A3" s="10" t="s">
        <v>1</v>
      </c>
      <c r="B3" s="30"/>
      <c r="C3" s="31"/>
      <c r="D3" s="30"/>
      <c r="E3" s="31"/>
      <c r="F3" s="30"/>
      <c r="G3" s="30"/>
      <c r="H3" s="14"/>
      <c r="I3" s="14"/>
      <c r="J3" s="14"/>
      <c r="K3" s="14"/>
      <c r="L3" s="30" t="s">
        <v>2</v>
      </c>
      <c r="M3" s="30"/>
    </row>
    <row r="4" spans="1:13" ht="25.5" customHeight="1">
      <c r="A4" s="10" t="s">
        <v>4</v>
      </c>
      <c r="B4" s="30" t="s">
        <v>5</v>
      </c>
      <c r="C4" s="31"/>
      <c r="D4" s="6" t="s">
        <v>6</v>
      </c>
      <c r="E4" s="31"/>
      <c r="F4" s="30" t="s">
        <v>7</v>
      </c>
      <c r="G4" s="30"/>
      <c r="H4" s="30" t="s">
        <v>8</v>
      </c>
      <c r="I4" s="30"/>
      <c r="J4" s="6" t="s">
        <v>9</v>
      </c>
      <c r="K4" s="30"/>
      <c r="L4" s="30"/>
      <c r="M4" s="30"/>
    </row>
    <row r="5" spans="1:14" ht="24.75" customHeight="1">
      <c r="A5" s="10"/>
      <c r="B5" s="30" t="s">
        <v>11</v>
      </c>
      <c r="C5" s="31" t="s">
        <v>12</v>
      </c>
      <c r="D5" s="30" t="s">
        <v>11</v>
      </c>
      <c r="E5" s="31" t="s">
        <v>12</v>
      </c>
      <c r="F5" s="30" t="s">
        <v>11</v>
      </c>
      <c r="G5" s="30" t="s">
        <v>12</v>
      </c>
      <c r="H5" s="30" t="s">
        <v>11</v>
      </c>
      <c r="I5" s="30" t="s">
        <v>12</v>
      </c>
      <c r="J5" s="30" t="s">
        <v>11</v>
      </c>
      <c r="K5" s="30" t="s">
        <v>12</v>
      </c>
      <c r="L5" s="30"/>
      <c r="M5" s="30"/>
      <c r="N5" s="21"/>
    </row>
    <row r="6" spans="1:16" s="21" customFormat="1" ht="27.75" customHeight="1">
      <c r="A6" s="7" t="s">
        <v>14</v>
      </c>
      <c r="B6" s="32">
        <f>SUM(B7,B10,B12,B15,B17,B21,B23,B25,B28,B30,B35,B38,B41,B45,B48)</f>
        <v>28</v>
      </c>
      <c r="C6" s="33">
        <f>SUM(C7,C10,C12,C15,C17,C21,C23,C25,C28,C30,C35,C38,C41,C45,C48)</f>
        <v>149004.83</v>
      </c>
      <c r="D6" s="32">
        <f>SUM(D7,D10,D12,D15,D17,D21,D23,D25,D28,D30,D35,D38,D41,D45,D48)</f>
        <v>28</v>
      </c>
      <c r="E6" s="34">
        <f>SUM(E7,E10,E12,E15,E17,E21,E23,E25,E28,E30,E35,E38,E41,E45,E48)</f>
        <v>98604.82999999999</v>
      </c>
      <c r="F6" s="32">
        <f>SUM(F7,F10,F12,F15,F17,F21,F23,F25,F28,F30,F35,F38)</f>
        <v>22</v>
      </c>
      <c r="G6" s="32">
        <f>SUM(G7,G10,G12,G15,G17,G21,G23,G25,G28,G30,G35,G38)</f>
        <v>50400</v>
      </c>
      <c r="H6" s="32"/>
      <c r="I6" s="32"/>
      <c r="J6" s="32"/>
      <c r="K6" s="32"/>
      <c r="L6" s="32"/>
      <c r="M6" s="32"/>
      <c r="P6" s="111"/>
    </row>
    <row r="7" spans="1:16" ht="15" customHeight="1">
      <c r="A7" s="85" t="s">
        <v>3</v>
      </c>
      <c r="B7" s="32">
        <v>2</v>
      </c>
      <c r="C7" s="86">
        <f aca="true" t="shared" si="0" ref="C7:C9">SUM(E7,G7)</f>
        <v>11555.46</v>
      </c>
      <c r="D7" s="87">
        <v>2</v>
      </c>
      <c r="E7" s="86">
        <f>SUM(E8,E9)</f>
        <v>6755.46</v>
      </c>
      <c r="F7" s="87">
        <v>2</v>
      </c>
      <c r="G7" s="87">
        <f>SUM(G8,G9)</f>
        <v>4800</v>
      </c>
      <c r="H7" s="9"/>
      <c r="I7" s="9"/>
      <c r="J7" s="32"/>
      <c r="K7" s="32"/>
      <c r="L7" s="9"/>
      <c r="M7" s="9"/>
      <c r="N7" s="21"/>
      <c r="O7" s="27">
        <f>SUM(B7,B15,B17,B28,B30,B35,B38,B41,B45,B48,B50,B52)</f>
        <v>21</v>
      </c>
      <c r="P7" s="112"/>
    </row>
    <row r="8" spans="1:16" ht="15" customHeight="1">
      <c r="A8" s="88" t="s">
        <v>10</v>
      </c>
      <c r="B8" s="89">
        <v>1</v>
      </c>
      <c r="C8" s="90">
        <f t="shared" si="0"/>
        <v>5777.73</v>
      </c>
      <c r="D8" s="89">
        <v>1</v>
      </c>
      <c r="E8" s="90">
        <v>3377.73</v>
      </c>
      <c r="F8" s="89">
        <v>1</v>
      </c>
      <c r="G8" s="89">
        <v>2400</v>
      </c>
      <c r="H8" s="14"/>
      <c r="I8" s="14"/>
      <c r="J8" s="30"/>
      <c r="K8" s="30"/>
      <c r="L8" s="14"/>
      <c r="M8" s="14"/>
      <c r="N8" s="21"/>
      <c r="P8" s="113"/>
    </row>
    <row r="9" spans="1:16" ht="15" customHeight="1">
      <c r="A9" s="91" t="s">
        <v>13</v>
      </c>
      <c r="B9" s="89">
        <v>1</v>
      </c>
      <c r="C9" s="90">
        <f t="shared" si="0"/>
        <v>5777.73</v>
      </c>
      <c r="D9" s="89">
        <v>1</v>
      </c>
      <c r="E9" s="90">
        <v>3377.73</v>
      </c>
      <c r="F9" s="89">
        <v>1</v>
      </c>
      <c r="G9" s="89">
        <v>2400</v>
      </c>
      <c r="H9" s="14"/>
      <c r="I9" s="14"/>
      <c r="J9" s="14"/>
      <c r="K9" s="14"/>
      <c r="L9" s="14"/>
      <c r="M9" s="14"/>
      <c r="O9" s="27">
        <f>SUM(D9:N9)</f>
        <v>5779.73</v>
      </c>
      <c r="P9" s="113"/>
    </row>
    <row r="10" spans="1:16" ht="15" customHeight="1">
      <c r="A10" s="85" t="s">
        <v>15</v>
      </c>
      <c r="B10" s="87">
        <v>1</v>
      </c>
      <c r="C10" s="86">
        <f aca="true" t="shared" si="1" ref="C10:G10">SUM(C11:C11)</f>
        <v>5841.24</v>
      </c>
      <c r="D10" s="87">
        <v>1</v>
      </c>
      <c r="E10" s="87">
        <f t="shared" si="1"/>
        <v>3441.24</v>
      </c>
      <c r="F10" s="87">
        <v>1</v>
      </c>
      <c r="G10" s="87">
        <f t="shared" si="1"/>
        <v>2400</v>
      </c>
      <c r="H10" s="14"/>
      <c r="I10" s="14"/>
      <c r="J10" s="14"/>
      <c r="K10" s="14"/>
      <c r="L10" s="14"/>
      <c r="M10" s="14"/>
      <c r="P10" s="113"/>
    </row>
    <row r="11" spans="1:16" ht="15" customHeight="1">
      <c r="A11" s="14" t="s">
        <v>16</v>
      </c>
      <c r="B11" s="30">
        <v>1</v>
      </c>
      <c r="C11" s="90">
        <f aca="true" t="shared" si="2" ref="C11:C27">SUM(E11,G11)</f>
        <v>5841.24</v>
      </c>
      <c r="D11" s="89">
        <v>1</v>
      </c>
      <c r="E11" s="90">
        <v>3441.24</v>
      </c>
      <c r="F11" s="89">
        <v>1</v>
      </c>
      <c r="G11" s="89">
        <v>2400</v>
      </c>
      <c r="H11" s="14"/>
      <c r="I11" s="14"/>
      <c r="J11" s="14"/>
      <c r="K11" s="14"/>
      <c r="L11" s="14"/>
      <c r="M11" s="14"/>
      <c r="P11" s="113"/>
    </row>
    <row r="12" spans="1:16" s="24" customFormat="1" ht="15" customHeight="1">
      <c r="A12" s="9" t="s">
        <v>22</v>
      </c>
      <c r="B12" s="32">
        <v>2</v>
      </c>
      <c r="C12" s="86">
        <f t="shared" si="2"/>
        <v>11631.720000000001</v>
      </c>
      <c r="D12" s="87">
        <v>2</v>
      </c>
      <c r="E12" s="86">
        <f>SUM(E13:E14)</f>
        <v>6831.72</v>
      </c>
      <c r="F12" s="87">
        <v>2</v>
      </c>
      <c r="G12" s="87">
        <f>SUM(G13:G14)</f>
        <v>4800</v>
      </c>
      <c r="H12" s="9"/>
      <c r="I12" s="9"/>
      <c r="J12" s="9"/>
      <c r="K12" s="9"/>
      <c r="L12" s="9"/>
      <c r="M12" s="9"/>
      <c r="N12" s="114">
        <f>SUM(E6,G6)</f>
        <v>149004.83</v>
      </c>
      <c r="O12" s="24">
        <v>50400</v>
      </c>
      <c r="P12" s="112"/>
    </row>
    <row r="13" spans="1:16" ht="15" customHeight="1">
      <c r="A13" s="14" t="s">
        <v>17</v>
      </c>
      <c r="B13" s="30">
        <v>1</v>
      </c>
      <c r="C13" s="90">
        <f t="shared" si="2"/>
        <v>5815.860000000001</v>
      </c>
      <c r="D13" s="89">
        <v>1</v>
      </c>
      <c r="E13" s="90">
        <v>3415.86</v>
      </c>
      <c r="F13" s="89">
        <v>1</v>
      </c>
      <c r="G13" s="89">
        <v>2400</v>
      </c>
      <c r="H13" s="14"/>
      <c r="I13" s="14"/>
      <c r="J13" s="14"/>
      <c r="K13" s="14"/>
      <c r="L13" s="14"/>
      <c r="M13" s="14"/>
      <c r="N13" s="27">
        <v>222418.5</v>
      </c>
      <c r="P13" s="113"/>
    </row>
    <row r="14" spans="1:16" ht="15" customHeight="1">
      <c r="A14" s="14" t="s">
        <v>20</v>
      </c>
      <c r="B14" s="30">
        <v>1</v>
      </c>
      <c r="C14" s="90">
        <f t="shared" si="2"/>
        <v>5815.860000000001</v>
      </c>
      <c r="D14" s="89">
        <v>1</v>
      </c>
      <c r="E14" s="90">
        <v>3415.86</v>
      </c>
      <c r="F14" s="89">
        <v>1</v>
      </c>
      <c r="G14" s="89">
        <v>2400</v>
      </c>
      <c r="H14" s="14"/>
      <c r="I14" s="14"/>
      <c r="J14" s="14"/>
      <c r="K14" s="14"/>
      <c r="L14" s="14"/>
      <c r="M14" s="14"/>
      <c r="N14" s="27">
        <f>SUM(N12,N13)</f>
        <v>371423.32999999996</v>
      </c>
      <c r="P14" s="113"/>
    </row>
    <row r="15" spans="1:16" ht="15" customHeight="1">
      <c r="A15" s="9" t="s">
        <v>21</v>
      </c>
      <c r="B15" s="32">
        <v>1</v>
      </c>
      <c r="C15" s="86">
        <f t="shared" si="2"/>
        <v>5796.77</v>
      </c>
      <c r="D15" s="87">
        <v>1</v>
      </c>
      <c r="E15" s="86">
        <f>SUM(E16)</f>
        <v>3396.77</v>
      </c>
      <c r="F15" s="87">
        <v>1</v>
      </c>
      <c r="G15" s="87">
        <f>SUM(G16:G16)</f>
        <v>2400</v>
      </c>
      <c r="H15" s="14"/>
      <c r="I15" s="14"/>
      <c r="J15" s="14"/>
      <c r="K15" s="14"/>
      <c r="L15" s="14"/>
      <c r="M15" s="14"/>
      <c r="P15" s="113"/>
    </row>
    <row r="16" spans="1:16" ht="15" customHeight="1">
      <c r="A16" s="14" t="s">
        <v>23</v>
      </c>
      <c r="B16" s="30">
        <v>1</v>
      </c>
      <c r="C16" s="31">
        <f t="shared" si="2"/>
        <v>5796.77</v>
      </c>
      <c r="D16" s="30">
        <v>1</v>
      </c>
      <c r="E16" s="31">
        <v>3396.77</v>
      </c>
      <c r="F16" s="30">
        <v>1</v>
      </c>
      <c r="G16" s="30">
        <v>2400</v>
      </c>
      <c r="H16" s="14"/>
      <c r="I16" s="14"/>
      <c r="J16" s="14"/>
      <c r="K16" s="14"/>
      <c r="L16" s="14"/>
      <c r="M16" s="14"/>
      <c r="P16" s="113"/>
    </row>
    <row r="17" spans="1:16" ht="15" customHeight="1">
      <c r="A17" s="9" t="s">
        <v>24</v>
      </c>
      <c r="B17" s="32">
        <f aca="true" t="shared" si="3" ref="B17:G17">SUM(B18:B20)</f>
        <v>3</v>
      </c>
      <c r="C17" s="34">
        <f t="shared" si="2"/>
        <v>17835.96</v>
      </c>
      <c r="D17" s="32">
        <f t="shared" si="3"/>
        <v>3</v>
      </c>
      <c r="E17" s="34">
        <f t="shared" si="3"/>
        <v>10635.96</v>
      </c>
      <c r="F17" s="32">
        <v>3</v>
      </c>
      <c r="G17" s="32">
        <f t="shared" si="3"/>
        <v>7200</v>
      </c>
      <c r="H17" s="14"/>
      <c r="I17" s="14"/>
      <c r="J17" s="14"/>
      <c r="K17" s="14"/>
      <c r="L17" s="14"/>
      <c r="M17" s="14"/>
      <c r="P17" s="113"/>
    </row>
    <row r="18" spans="1:16" ht="15" customHeight="1">
      <c r="A18" s="14" t="s">
        <v>25</v>
      </c>
      <c r="B18" s="30">
        <v>1</v>
      </c>
      <c r="C18" s="31">
        <f t="shared" si="2"/>
        <v>5967.45</v>
      </c>
      <c r="D18" s="30">
        <v>1</v>
      </c>
      <c r="E18" s="31">
        <v>3567.45</v>
      </c>
      <c r="F18" s="30">
        <v>1</v>
      </c>
      <c r="G18" s="30">
        <v>2400</v>
      </c>
      <c r="H18" s="14"/>
      <c r="I18" s="14"/>
      <c r="J18" s="14"/>
      <c r="K18" s="14"/>
      <c r="L18" s="14"/>
      <c r="M18" s="14"/>
      <c r="P18" s="113"/>
    </row>
    <row r="19" spans="1:16" ht="15" customHeight="1">
      <c r="A19" s="14" t="s">
        <v>26</v>
      </c>
      <c r="B19" s="30">
        <v>1</v>
      </c>
      <c r="C19" s="31">
        <f t="shared" si="2"/>
        <v>5967.45</v>
      </c>
      <c r="D19" s="30">
        <v>1</v>
      </c>
      <c r="E19" s="31">
        <v>3567.45</v>
      </c>
      <c r="F19" s="30">
        <v>1</v>
      </c>
      <c r="G19" s="30">
        <v>2400</v>
      </c>
      <c r="H19" s="14"/>
      <c r="I19" s="14"/>
      <c r="J19" s="14"/>
      <c r="K19" s="14"/>
      <c r="L19" s="14"/>
      <c r="M19" s="14"/>
      <c r="P19" s="113"/>
    </row>
    <row r="20" spans="1:16" ht="15" customHeight="1">
      <c r="A20" s="14" t="s">
        <v>27</v>
      </c>
      <c r="B20" s="30">
        <v>1</v>
      </c>
      <c r="C20" s="31">
        <f t="shared" si="2"/>
        <v>5901.0599999999995</v>
      </c>
      <c r="D20" s="30">
        <v>1</v>
      </c>
      <c r="E20" s="31">
        <v>3501.06</v>
      </c>
      <c r="F20" s="30">
        <v>1</v>
      </c>
      <c r="G20" s="30">
        <v>2400</v>
      </c>
      <c r="H20" s="14"/>
      <c r="I20" s="14"/>
      <c r="J20" s="14"/>
      <c r="K20" s="14"/>
      <c r="L20" s="14"/>
      <c r="M20" s="14"/>
      <c r="P20" s="112"/>
    </row>
    <row r="21" spans="1:16" s="24" customFormat="1" ht="15" customHeight="1">
      <c r="A21" s="7" t="s">
        <v>28</v>
      </c>
      <c r="B21" s="32">
        <v>1</v>
      </c>
      <c r="C21" s="34">
        <f t="shared" si="2"/>
        <v>5796.79</v>
      </c>
      <c r="D21" s="32">
        <v>1</v>
      </c>
      <c r="E21" s="34">
        <f>SUM(E22)</f>
        <v>3396.79</v>
      </c>
      <c r="F21" s="32">
        <v>1</v>
      </c>
      <c r="G21" s="32">
        <v>2400</v>
      </c>
      <c r="H21" s="32"/>
      <c r="I21" s="70"/>
      <c r="J21" s="9"/>
      <c r="K21" s="9"/>
      <c r="L21" s="9"/>
      <c r="M21" s="9"/>
      <c r="P21" s="112"/>
    </row>
    <row r="22" spans="1:16" ht="15" customHeight="1">
      <c r="A22" s="10" t="s">
        <v>29</v>
      </c>
      <c r="B22" s="30">
        <v>1</v>
      </c>
      <c r="C22" s="31">
        <f t="shared" si="2"/>
        <v>5796.79</v>
      </c>
      <c r="D22" s="30">
        <v>1</v>
      </c>
      <c r="E22" s="31">
        <v>3396.79</v>
      </c>
      <c r="F22" s="30">
        <v>1</v>
      </c>
      <c r="G22" s="30">
        <v>2400</v>
      </c>
      <c r="H22" s="30"/>
      <c r="I22" s="71"/>
      <c r="J22" s="14"/>
      <c r="K22" s="14"/>
      <c r="L22" s="14"/>
      <c r="M22" s="14"/>
      <c r="P22" s="113"/>
    </row>
    <row r="23" spans="1:16" s="24" customFormat="1" ht="15" customHeight="1">
      <c r="A23" s="7" t="s">
        <v>30</v>
      </c>
      <c r="B23" s="32">
        <v>1</v>
      </c>
      <c r="C23" s="34">
        <f t="shared" si="2"/>
        <v>5777.76</v>
      </c>
      <c r="D23" s="32">
        <v>1</v>
      </c>
      <c r="E23" s="34">
        <f>SUM(E24)</f>
        <v>3377.76</v>
      </c>
      <c r="F23" s="32">
        <v>1</v>
      </c>
      <c r="G23" s="32">
        <v>2400</v>
      </c>
      <c r="H23" s="32"/>
      <c r="I23" s="70"/>
      <c r="J23" s="9"/>
      <c r="K23" s="9"/>
      <c r="L23" s="9"/>
      <c r="M23" s="9"/>
      <c r="P23" s="112"/>
    </row>
    <row r="24" spans="1:16" ht="15" customHeight="1">
      <c r="A24" s="10" t="s">
        <v>31</v>
      </c>
      <c r="B24" s="30">
        <v>1</v>
      </c>
      <c r="C24" s="31">
        <f t="shared" si="2"/>
        <v>5777.76</v>
      </c>
      <c r="D24" s="30">
        <v>1</v>
      </c>
      <c r="E24" s="31">
        <v>3377.76</v>
      </c>
      <c r="F24" s="30">
        <v>1</v>
      </c>
      <c r="G24" s="30">
        <v>2400</v>
      </c>
      <c r="H24" s="30"/>
      <c r="I24" s="71"/>
      <c r="J24" s="14"/>
      <c r="K24" s="14"/>
      <c r="L24" s="14"/>
      <c r="M24" s="14"/>
      <c r="P24" s="113"/>
    </row>
    <row r="25" spans="1:16" s="24" customFormat="1" ht="15" customHeight="1">
      <c r="A25" s="7" t="s">
        <v>32</v>
      </c>
      <c r="B25" s="32">
        <v>2</v>
      </c>
      <c r="C25" s="34">
        <f t="shared" si="2"/>
        <v>11026.46</v>
      </c>
      <c r="D25" s="32">
        <v>2</v>
      </c>
      <c r="E25" s="34">
        <f>SUM(E26,E27)</f>
        <v>6226.46</v>
      </c>
      <c r="F25" s="32">
        <v>2</v>
      </c>
      <c r="G25" s="32">
        <v>4800</v>
      </c>
      <c r="H25" s="32"/>
      <c r="I25" s="70"/>
      <c r="J25" s="9"/>
      <c r="K25" s="9"/>
      <c r="L25" s="9"/>
      <c r="M25" s="9"/>
      <c r="P25" s="112"/>
    </row>
    <row r="26" spans="1:16" s="27" customFormat="1" ht="15" customHeight="1">
      <c r="A26" s="92" t="s">
        <v>33</v>
      </c>
      <c r="B26" s="30">
        <v>1</v>
      </c>
      <c r="C26" s="31">
        <f t="shared" si="2"/>
        <v>5513.23</v>
      </c>
      <c r="D26" s="30">
        <v>1</v>
      </c>
      <c r="E26" s="31">
        <v>3113.23</v>
      </c>
      <c r="F26" s="30">
        <v>1</v>
      </c>
      <c r="G26" s="30">
        <v>2400</v>
      </c>
      <c r="H26" s="30"/>
      <c r="I26" s="71"/>
      <c r="J26" s="14"/>
      <c r="K26" s="14"/>
      <c r="L26" s="14"/>
      <c r="M26" s="14"/>
      <c r="P26" s="113"/>
    </row>
    <row r="27" spans="1:16" ht="15" customHeight="1">
      <c r="A27" s="93" t="s">
        <v>34</v>
      </c>
      <c r="B27" s="30">
        <v>1</v>
      </c>
      <c r="C27" s="31">
        <f t="shared" si="2"/>
        <v>5513.23</v>
      </c>
      <c r="D27" s="30">
        <v>1</v>
      </c>
      <c r="E27" s="31">
        <v>3113.23</v>
      </c>
      <c r="F27" s="30">
        <v>1</v>
      </c>
      <c r="G27" s="30">
        <v>2400</v>
      </c>
      <c r="H27" s="30"/>
      <c r="I27" s="71"/>
      <c r="J27" s="14"/>
      <c r="K27" s="14"/>
      <c r="L27" s="14"/>
      <c r="M27" s="14"/>
      <c r="P27" s="113"/>
    </row>
    <row r="28" spans="1:16" s="24" customFormat="1" ht="15" customHeight="1">
      <c r="A28" s="7" t="s">
        <v>35</v>
      </c>
      <c r="B28" s="32">
        <v>1</v>
      </c>
      <c r="C28" s="94">
        <f aca="true" t="shared" si="4" ref="C28:G28">SUM(C29:C29)</f>
        <v>3750</v>
      </c>
      <c r="D28" s="32">
        <v>1</v>
      </c>
      <c r="E28" s="94">
        <f t="shared" si="4"/>
        <v>2150</v>
      </c>
      <c r="F28" s="32">
        <v>1</v>
      </c>
      <c r="G28" s="32">
        <f t="shared" si="4"/>
        <v>1600</v>
      </c>
      <c r="H28" s="32"/>
      <c r="I28" s="70"/>
      <c r="J28" s="9"/>
      <c r="K28" s="9"/>
      <c r="L28" s="9"/>
      <c r="M28" s="9"/>
      <c r="P28" s="112"/>
    </row>
    <row r="29" spans="1:16" ht="15" customHeight="1">
      <c r="A29" s="10" t="s">
        <v>36</v>
      </c>
      <c r="B29" s="30">
        <v>1</v>
      </c>
      <c r="C29" s="95">
        <f aca="true" t="shared" si="5" ref="C29:C34">SUM(E29,G29)</f>
        <v>3750</v>
      </c>
      <c r="D29" s="30">
        <v>1</v>
      </c>
      <c r="E29" s="95">
        <v>2150</v>
      </c>
      <c r="F29" s="30">
        <v>1</v>
      </c>
      <c r="G29" s="30">
        <v>1600</v>
      </c>
      <c r="H29" s="30"/>
      <c r="I29" s="71"/>
      <c r="J29" s="14"/>
      <c r="K29" s="14"/>
      <c r="L29" s="14"/>
      <c r="M29" s="14"/>
      <c r="P29" s="113"/>
    </row>
    <row r="30" spans="1:16" s="24" customFormat="1" ht="15" customHeight="1">
      <c r="A30" s="96" t="s">
        <v>37</v>
      </c>
      <c r="B30" s="32">
        <v>4</v>
      </c>
      <c r="C30" s="94">
        <f t="shared" si="5"/>
        <v>22978.48</v>
      </c>
      <c r="D30" s="32">
        <v>4</v>
      </c>
      <c r="E30" s="94">
        <f>SUM(E31:E34)</f>
        <v>13378.48</v>
      </c>
      <c r="F30" s="32">
        <v>4</v>
      </c>
      <c r="G30" s="32">
        <f>SUM(G31:G34)</f>
        <v>9600</v>
      </c>
      <c r="H30" s="32"/>
      <c r="I30" s="70"/>
      <c r="J30" s="9"/>
      <c r="K30" s="9"/>
      <c r="L30" s="9"/>
      <c r="M30" s="9"/>
      <c r="P30" s="112"/>
    </row>
    <row r="31" spans="1:16" ht="15" customHeight="1">
      <c r="A31" s="97" t="s">
        <v>38</v>
      </c>
      <c r="B31" s="30">
        <v>1</v>
      </c>
      <c r="C31" s="95">
        <f t="shared" si="5"/>
        <v>5777.68</v>
      </c>
      <c r="D31" s="30">
        <v>1</v>
      </c>
      <c r="E31" s="95">
        <v>3377.68</v>
      </c>
      <c r="F31" s="30">
        <v>1</v>
      </c>
      <c r="G31" s="30">
        <v>2400</v>
      </c>
      <c r="H31" s="30"/>
      <c r="I31" s="71"/>
      <c r="J31" s="14"/>
      <c r="K31" s="14"/>
      <c r="L31" s="14"/>
      <c r="M31" s="14"/>
      <c r="P31" s="113"/>
    </row>
    <row r="32" spans="1:16" ht="15" customHeight="1">
      <c r="A32" s="10" t="s">
        <v>39</v>
      </c>
      <c r="B32" s="30">
        <v>1</v>
      </c>
      <c r="C32" s="95">
        <f t="shared" si="5"/>
        <v>5777.68</v>
      </c>
      <c r="D32" s="30">
        <v>1</v>
      </c>
      <c r="E32" s="95">
        <v>3377.68</v>
      </c>
      <c r="F32" s="30">
        <v>1</v>
      </c>
      <c r="G32" s="30">
        <v>2400</v>
      </c>
      <c r="H32" s="30"/>
      <c r="I32" s="71"/>
      <c r="J32" s="14"/>
      <c r="K32" s="14"/>
      <c r="L32" s="14"/>
      <c r="M32" s="14"/>
      <c r="P32" s="113"/>
    </row>
    <row r="33" spans="1:16" ht="15" customHeight="1">
      <c r="A33" s="10" t="s">
        <v>40</v>
      </c>
      <c r="B33" s="30">
        <v>1</v>
      </c>
      <c r="C33" s="95">
        <f t="shared" si="5"/>
        <v>5645.4400000000005</v>
      </c>
      <c r="D33" s="30">
        <v>1</v>
      </c>
      <c r="E33" s="95">
        <v>3245.44</v>
      </c>
      <c r="F33" s="30">
        <v>1</v>
      </c>
      <c r="G33" s="30">
        <v>2400</v>
      </c>
      <c r="H33" s="30"/>
      <c r="I33" s="71"/>
      <c r="J33" s="14"/>
      <c r="K33" s="14"/>
      <c r="L33" s="14"/>
      <c r="M33" s="14"/>
      <c r="P33" s="113"/>
    </row>
    <row r="34" spans="1:16" ht="15" customHeight="1">
      <c r="A34" s="10" t="s">
        <v>41</v>
      </c>
      <c r="B34" s="30">
        <v>1</v>
      </c>
      <c r="C34" s="95">
        <f t="shared" si="5"/>
        <v>5777.68</v>
      </c>
      <c r="D34" s="30">
        <v>1</v>
      </c>
      <c r="E34" s="98">
        <v>3377.68</v>
      </c>
      <c r="F34" s="30">
        <v>1</v>
      </c>
      <c r="G34" s="30">
        <v>2400</v>
      </c>
      <c r="H34" s="30"/>
      <c r="I34" s="71"/>
      <c r="J34" s="14"/>
      <c r="K34" s="14"/>
      <c r="L34" s="14"/>
      <c r="M34" s="14"/>
      <c r="P34" s="113"/>
    </row>
    <row r="35" spans="1:16" s="84" customFormat="1" ht="15" customHeight="1">
      <c r="A35" s="99" t="s">
        <v>42</v>
      </c>
      <c r="B35" s="100">
        <v>2</v>
      </c>
      <c r="C35" s="101">
        <f aca="true" t="shared" si="6" ref="C35:G35">SUM(C36:C37)</f>
        <v>11682.48</v>
      </c>
      <c r="D35" s="100">
        <v>2</v>
      </c>
      <c r="E35" s="101">
        <f t="shared" si="6"/>
        <v>6882.48</v>
      </c>
      <c r="F35" s="100">
        <v>2</v>
      </c>
      <c r="G35" s="100">
        <f t="shared" si="6"/>
        <v>4800</v>
      </c>
      <c r="H35" s="100"/>
      <c r="I35" s="115"/>
      <c r="J35" s="116"/>
      <c r="K35" s="116"/>
      <c r="L35" s="116"/>
      <c r="M35" s="116"/>
      <c r="P35" s="117"/>
    </row>
    <row r="36" spans="1:16" s="84" customFormat="1" ht="15" customHeight="1">
      <c r="A36" s="10" t="s">
        <v>43</v>
      </c>
      <c r="B36" s="30">
        <v>1</v>
      </c>
      <c r="C36" s="95">
        <f aca="true" t="shared" si="7" ref="C36:C42">SUM(E36,G36)</f>
        <v>5841.24</v>
      </c>
      <c r="D36" s="100">
        <v>1</v>
      </c>
      <c r="E36" s="95">
        <v>3441.24</v>
      </c>
      <c r="F36" s="100">
        <v>1</v>
      </c>
      <c r="G36" s="30">
        <v>2400</v>
      </c>
      <c r="H36" s="100"/>
      <c r="I36" s="115"/>
      <c r="J36" s="116"/>
      <c r="K36" s="116"/>
      <c r="L36" s="116"/>
      <c r="M36" s="116"/>
      <c r="P36" s="117"/>
    </row>
    <row r="37" spans="1:16" ht="15" customHeight="1">
      <c r="A37" s="10" t="s">
        <v>44</v>
      </c>
      <c r="B37" s="30">
        <v>1</v>
      </c>
      <c r="C37" s="95">
        <f t="shared" si="7"/>
        <v>5841.24</v>
      </c>
      <c r="D37" s="30">
        <v>1</v>
      </c>
      <c r="E37" s="95">
        <v>3441.24</v>
      </c>
      <c r="F37" s="30">
        <v>1</v>
      </c>
      <c r="G37" s="30">
        <v>2400</v>
      </c>
      <c r="H37" s="30"/>
      <c r="I37" s="71"/>
      <c r="J37" s="14"/>
      <c r="K37" s="14"/>
      <c r="L37" s="14"/>
      <c r="M37" s="14"/>
      <c r="P37" s="113"/>
    </row>
    <row r="38" spans="1:16" s="24" customFormat="1" ht="15" customHeight="1">
      <c r="A38" s="7" t="s">
        <v>45</v>
      </c>
      <c r="B38" s="32">
        <v>2</v>
      </c>
      <c r="C38" s="94">
        <f aca="true" t="shared" si="8" ref="C38:G38">SUM(C39:C40)</f>
        <v>7862.08</v>
      </c>
      <c r="D38" s="32">
        <v>2</v>
      </c>
      <c r="E38" s="94">
        <f t="shared" si="8"/>
        <v>4662.08</v>
      </c>
      <c r="F38" s="32">
        <v>2</v>
      </c>
      <c r="G38" s="32">
        <f t="shared" si="8"/>
        <v>3200</v>
      </c>
      <c r="H38" s="32"/>
      <c r="I38" s="70"/>
      <c r="J38" s="9"/>
      <c r="K38" s="9"/>
      <c r="L38" s="9"/>
      <c r="M38" s="9"/>
      <c r="P38" s="112"/>
    </row>
    <row r="39" spans="1:16" ht="15" customHeight="1">
      <c r="A39" s="10" t="s">
        <v>47</v>
      </c>
      <c r="B39" s="30">
        <v>1</v>
      </c>
      <c r="C39" s="95">
        <f t="shared" si="7"/>
        <v>2097.0299999999997</v>
      </c>
      <c r="D39" s="30">
        <v>1</v>
      </c>
      <c r="E39" s="31">
        <v>1297.03</v>
      </c>
      <c r="F39" s="30">
        <v>1</v>
      </c>
      <c r="G39" s="30">
        <v>800</v>
      </c>
      <c r="H39" s="30"/>
      <c r="I39" s="71"/>
      <c r="J39" s="14"/>
      <c r="K39" s="14"/>
      <c r="L39" s="14"/>
      <c r="M39" s="14"/>
      <c r="P39" s="113"/>
    </row>
    <row r="40" spans="1:16" ht="15" customHeight="1">
      <c r="A40" s="102" t="s">
        <v>46</v>
      </c>
      <c r="B40" s="103">
        <v>1</v>
      </c>
      <c r="C40" s="95">
        <f t="shared" si="7"/>
        <v>5765.05</v>
      </c>
      <c r="D40" s="103">
        <v>1</v>
      </c>
      <c r="E40" s="104">
        <v>3365.05</v>
      </c>
      <c r="F40" s="103">
        <v>1</v>
      </c>
      <c r="G40" s="103">
        <v>2400</v>
      </c>
      <c r="H40" s="103"/>
      <c r="I40" s="118"/>
      <c r="J40" s="119"/>
      <c r="K40" s="119"/>
      <c r="L40" s="119"/>
      <c r="M40" s="119"/>
      <c r="P40" s="113"/>
    </row>
    <row r="41" spans="1:13" s="24" customFormat="1" ht="15" customHeight="1">
      <c r="A41" s="105" t="s">
        <v>48</v>
      </c>
      <c r="B41" s="32">
        <v>3</v>
      </c>
      <c r="C41" s="94">
        <f t="shared" si="7"/>
        <v>9868.7</v>
      </c>
      <c r="D41" s="32">
        <v>3</v>
      </c>
      <c r="E41" s="34">
        <f>SUM(E42,E43,E44)</f>
        <v>9868.7</v>
      </c>
      <c r="F41" s="32"/>
      <c r="G41" s="32"/>
      <c r="H41" s="32"/>
      <c r="I41" s="120"/>
      <c r="J41" s="9"/>
      <c r="K41" s="77"/>
      <c r="L41" s="9"/>
      <c r="M41" s="9"/>
    </row>
    <row r="42" spans="1:13" ht="15" customHeight="1">
      <c r="A42" s="106" t="s">
        <v>49</v>
      </c>
      <c r="B42" s="30">
        <v>1</v>
      </c>
      <c r="C42" s="95">
        <f t="shared" si="7"/>
        <v>3377.75</v>
      </c>
      <c r="D42" s="30">
        <v>1</v>
      </c>
      <c r="E42" s="31">
        <v>3377.75</v>
      </c>
      <c r="F42" s="30"/>
      <c r="G42" s="30"/>
      <c r="H42" s="14"/>
      <c r="I42" s="71"/>
      <c r="J42" s="14"/>
      <c r="K42" s="78"/>
      <c r="L42" s="14"/>
      <c r="M42" s="14"/>
    </row>
    <row r="43" spans="1:13" ht="15" customHeight="1">
      <c r="A43" s="106" t="s">
        <v>50</v>
      </c>
      <c r="B43" s="30">
        <v>1</v>
      </c>
      <c r="C43" s="95">
        <f aca="true" t="shared" si="9" ref="C43:C47">SUM(E43)</f>
        <v>3377.75</v>
      </c>
      <c r="D43" s="30">
        <v>1</v>
      </c>
      <c r="E43" s="31">
        <v>3377.75</v>
      </c>
      <c r="F43" s="30"/>
      <c r="G43" s="30"/>
      <c r="H43" s="14"/>
      <c r="I43" s="71"/>
      <c r="J43" s="14"/>
      <c r="K43" s="78"/>
      <c r="L43" s="14"/>
      <c r="M43" s="14"/>
    </row>
    <row r="44" spans="1:13" ht="15" customHeight="1">
      <c r="A44" s="106" t="s">
        <v>52</v>
      </c>
      <c r="B44" s="30">
        <v>1</v>
      </c>
      <c r="C44" s="95">
        <f t="shared" si="9"/>
        <v>3113.2</v>
      </c>
      <c r="D44" s="30">
        <v>1</v>
      </c>
      <c r="E44" s="31">
        <v>3113.2</v>
      </c>
      <c r="F44" s="30"/>
      <c r="G44" s="30"/>
      <c r="H44" s="14"/>
      <c r="I44" s="71"/>
      <c r="J44" s="14"/>
      <c r="K44" s="78"/>
      <c r="L44" s="14"/>
      <c r="M44" s="14"/>
    </row>
    <row r="45" spans="1:13" s="24" customFormat="1" ht="15" customHeight="1">
      <c r="A45" s="105" t="s">
        <v>51</v>
      </c>
      <c r="B45" s="32">
        <v>2</v>
      </c>
      <c r="C45" s="94">
        <f>SUM(C46,C47)</f>
        <v>10453.9</v>
      </c>
      <c r="D45" s="32">
        <v>2</v>
      </c>
      <c r="E45" s="34">
        <f>SUM(E46,E47)</f>
        <v>10453.9</v>
      </c>
      <c r="F45" s="32"/>
      <c r="G45" s="32"/>
      <c r="H45" s="9"/>
      <c r="I45" s="70"/>
      <c r="J45" s="9"/>
      <c r="K45" s="77"/>
      <c r="L45" s="9"/>
      <c r="M45" s="9"/>
    </row>
    <row r="46" spans="1:13" ht="15" customHeight="1">
      <c r="A46" s="14" t="s">
        <v>55</v>
      </c>
      <c r="B46" s="30">
        <v>1</v>
      </c>
      <c r="C46" s="31">
        <f aca="true" t="shared" si="10" ref="C46:C49">SUM(E46,G46)</f>
        <v>5189.75</v>
      </c>
      <c r="D46" s="30">
        <v>1</v>
      </c>
      <c r="E46" s="31">
        <v>5189.75</v>
      </c>
      <c r="F46" s="30"/>
      <c r="G46" s="30"/>
      <c r="H46" s="9"/>
      <c r="I46" s="70"/>
      <c r="J46" s="9"/>
      <c r="K46" s="77"/>
      <c r="L46" s="9"/>
      <c r="M46" s="9"/>
    </row>
    <row r="47" spans="1:13" ht="15" customHeight="1">
      <c r="A47" s="14" t="s">
        <v>57</v>
      </c>
      <c r="B47" s="30">
        <v>1</v>
      </c>
      <c r="C47" s="31">
        <f t="shared" si="9"/>
        <v>5264.15</v>
      </c>
      <c r="D47" s="30">
        <v>1</v>
      </c>
      <c r="E47" s="31">
        <v>5264.15</v>
      </c>
      <c r="F47" s="30"/>
      <c r="G47" s="30"/>
      <c r="H47" s="9"/>
      <c r="I47" s="70"/>
      <c r="J47" s="9"/>
      <c r="K47" s="77"/>
      <c r="L47" s="9"/>
      <c r="M47" s="9"/>
    </row>
    <row r="48" spans="1:13" ht="15" customHeight="1">
      <c r="A48" s="9" t="s">
        <v>60</v>
      </c>
      <c r="B48" s="32">
        <v>1</v>
      </c>
      <c r="C48" s="34">
        <f t="shared" si="10"/>
        <v>7147.03</v>
      </c>
      <c r="D48" s="32">
        <v>1</v>
      </c>
      <c r="E48" s="94">
        <f>SUM(E49)</f>
        <v>7147.03</v>
      </c>
      <c r="F48" s="32"/>
      <c r="G48" s="32"/>
      <c r="H48" s="9"/>
      <c r="I48" s="70"/>
      <c r="J48" s="9"/>
      <c r="K48" s="77"/>
      <c r="L48" s="9"/>
      <c r="M48" s="9"/>
    </row>
    <row r="49" spans="1:13" ht="15" customHeight="1">
      <c r="A49" s="14" t="s">
        <v>54</v>
      </c>
      <c r="B49" s="30">
        <v>1</v>
      </c>
      <c r="C49" s="31">
        <f t="shared" si="10"/>
        <v>7147.03</v>
      </c>
      <c r="D49" s="30">
        <v>1</v>
      </c>
      <c r="E49" s="31">
        <v>7147.03</v>
      </c>
      <c r="F49" s="30"/>
      <c r="G49" s="30"/>
      <c r="H49" s="14"/>
      <c r="I49" s="71"/>
      <c r="J49" s="14"/>
      <c r="K49" s="78"/>
      <c r="L49" s="14"/>
      <c r="M49" s="14"/>
    </row>
    <row r="50" spans="1:13" s="24" customFormat="1" ht="15" customHeight="1">
      <c r="A50" s="9"/>
      <c r="B50" s="32"/>
      <c r="C50" s="34"/>
      <c r="D50" s="32"/>
      <c r="E50" s="34"/>
      <c r="F50" s="32"/>
      <c r="G50" s="32"/>
      <c r="H50" s="9"/>
      <c r="I50" s="70"/>
      <c r="J50" s="9"/>
      <c r="K50" s="77"/>
      <c r="L50" s="9"/>
      <c r="M50" s="9"/>
    </row>
    <row r="51" spans="1:13" ht="15" customHeight="1">
      <c r="A51" s="14"/>
      <c r="B51" s="30"/>
      <c r="C51" s="31"/>
      <c r="D51" s="30"/>
      <c r="E51" s="31"/>
      <c r="F51" s="30"/>
      <c r="G51" s="30"/>
      <c r="H51" s="9"/>
      <c r="I51" s="70"/>
      <c r="J51" s="9"/>
      <c r="K51" s="77"/>
      <c r="L51" s="9"/>
      <c r="M51" s="9"/>
    </row>
    <row r="52" spans="1:13" s="24" customFormat="1" ht="15" customHeight="1">
      <c r="A52" s="9"/>
      <c r="B52" s="32"/>
      <c r="C52" s="34"/>
      <c r="D52" s="32"/>
      <c r="E52" s="34"/>
      <c r="F52" s="32"/>
      <c r="G52" s="32"/>
      <c r="H52" s="9"/>
      <c r="I52" s="70"/>
      <c r="J52" s="9"/>
      <c r="K52" s="77"/>
      <c r="L52" s="9"/>
      <c r="M52" s="9"/>
    </row>
    <row r="53" spans="1:13" ht="15" customHeight="1">
      <c r="A53" s="14"/>
      <c r="B53" s="30"/>
      <c r="C53" s="31"/>
      <c r="D53" s="30"/>
      <c r="E53" s="31"/>
      <c r="F53" s="30"/>
      <c r="G53" s="30"/>
      <c r="H53" s="14"/>
      <c r="I53" s="71"/>
      <c r="J53" s="14"/>
      <c r="K53" s="78"/>
      <c r="L53" s="14"/>
      <c r="M53" s="14"/>
    </row>
    <row r="54" spans="1:13" ht="15" customHeight="1">
      <c r="A54" s="14"/>
      <c r="B54" s="30"/>
      <c r="C54" s="31"/>
      <c r="D54" s="30"/>
      <c r="E54" s="31"/>
      <c r="F54" s="30"/>
      <c r="G54" s="30"/>
      <c r="H54" s="14"/>
      <c r="I54" s="71"/>
      <c r="J54" s="14"/>
      <c r="K54" s="78"/>
      <c r="L54" s="14"/>
      <c r="M54" s="14"/>
    </row>
    <row r="55" spans="1:14" ht="14.25">
      <c r="A55" s="107"/>
      <c r="B55" s="108"/>
      <c r="C55" s="109"/>
      <c r="D55" s="108"/>
      <c r="E55" s="110"/>
      <c r="F55" s="108"/>
      <c r="G55" s="108"/>
      <c r="H55" s="108"/>
      <c r="I55" s="121"/>
      <c r="J55" s="113"/>
      <c r="K55" s="113"/>
      <c r="L55" s="113"/>
      <c r="M55" s="113"/>
      <c r="N55" s="113"/>
    </row>
    <row r="56" spans="1:14" ht="14.25">
      <c r="A56" s="107"/>
      <c r="B56" s="108"/>
      <c r="C56" s="109"/>
      <c r="D56" s="108"/>
      <c r="E56" s="110"/>
      <c r="F56" s="108"/>
      <c r="G56" s="108"/>
      <c r="H56" s="108"/>
      <c r="I56" s="121"/>
      <c r="J56" s="113"/>
      <c r="K56" s="113"/>
      <c r="L56" s="113"/>
      <c r="M56" s="113"/>
      <c r="N56" s="113"/>
    </row>
    <row r="57" spans="1:14" ht="14.25">
      <c r="A57" s="107"/>
      <c r="B57" s="108"/>
      <c r="C57" s="109"/>
      <c r="D57" s="108"/>
      <c r="E57" s="110"/>
      <c r="F57" s="108"/>
      <c r="G57" s="108"/>
      <c r="H57" s="108"/>
      <c r="I57" s="121"/>
      <c r="J57" s="113"/>
      <c r="K57" s="113"/>
      <c r="L57" s="113"/>
      <c r="M57" s="113"/>
      <c r="N57" s="113"/>
    </row>
    <row r="58" spans="1:14" ht="14.25">
      <c r="A58" s="107"/>
      <c r="B58" s="108"/>
      <c r="C58" s="109"/>
      <c r="D58" s="108"/>
      <c r="E58" s="110"/>
      <c r="F58" s="108"/>
      <c r="G58" s="108"/>
      <c r="H58" s="108"/>
      <c r="I58" s="121"/>
      <c r="J58" s="113"/>
      <c r="K58" s="113"/>
      <c r="L58" s="113"/>
      <c r="M58" s="113"/>
      <c r="N58" s="113"/>
    </row>
    <row r="59" spans="1:14" ht="14.25">
      <c r="A59" s="107"/>
      <c r="B59" s="108"/>
      <c r="C59" s="109"/>
      <c r="D59" s="108"/>
      <c r="E59" s="110"/>
      <c r="F59" s="108"/>
      <c r="G59" s="108"/>
      <c r="H59" s="108"/>
      <c r="I59" s="121"/>
      <c r="J59" s="113"/>
      <c r="K59" s="113"/>
      <c r="L59" s="113"/>
      <c r="M59" s="113"/>
      <c r="N59" s="113"/>
    </row>
    <row r="60" spans="1:14" ht="14.25">
      <c r="A60" s="107"/>
      <c r="B60" s="108"/>
      <c r="C60" s="109"/>
      <c r="D60" s="108"/>
      <c r="E60" s="110"/>
      <c r="F60" s="108"/>
      <c r="G60" s="108"/>
      <c r="H60" s="108"/>
      <c r="I60" s="121"/>
      <c r="J60" s="113"/>
      <c r="K60" s="113"/>
      <c r="L60" s="113"/>
      <c r="M60" s="113"/>
      <c r="N60" s="113"/>
    </row>
    <row r="61" spans="1:14" ht="14.25">
      <c r="A61" s="107"/>
      <c r="B61" s="108"/>
      <c r="C61" s="109"/>
      <c r="D61" s="108"/>
      <c r="E61" s="110"/>
      <c r="F61" s="108"/>
      <c r="G61" s="108"/>
      <c r="H61" s="108"/>
      <c r="I61" s="121"/>
      <c r="J61" s="113"/>
      <c r="K61" s="113"/>
      <c r="L61" s="113"/>
      <c r="M61" s="113"/>
      <c r="N61" s="113"/>
    </row>
    <row r="62" spans="1:14" ht="14.25">
      <c r="A62" s="107"/>
      <c r="B62" s="108"/>
      <c r="C62" s="109"/>
      <c r="D62" s="108"/>
      <c r="E62" s="110"/>
      <c r="F62" s="108"/>
      <c r="G62" s="108"/>
      <c r="H62" s="108"/>
      <c r="I62" s="121"/>
      <c r="J62" s="113"/>
      <c r="K62" s="113"/>
      <c r="L62" s="113"/>
      <c r="M62" s="113"/>
      <c r="N62" s="113"/>
    </row>
    <row r="63" spans="1:14" ht="14.25">
      <c r="A63" s="107"/>
      <c r="B63" s="108"/>
      <c r="C63" s="109"/>
      <c r="D63" s="108"/>
      <c r="E63" s="110"/>
      <c r="F63" s="108"/>
      <c r="G63" s="108"/>
      <c r="H63" s="108"/>
      <c r="I63" s="121"/>
      <c r="J63" s="113"/>
      <c r="K63" s="113"/>
      <c r="L63" s="113"/>
      <c r="M63" s="113"/>
      <c r="N63" s="113"/>
    </row>
    <row r="64" spans="1:14" ht="14.25">
      <c r="A64" s="107"/>
      <c r="B64" s="108"/>
      <c r="C64" s="109"/>
      <c r="D64" s="108"/>
      <c r="E64" s="110"/>
      <c r="F64" s="108"/>
      <c r="G64" s="108"/>
      <c r="H64" s="108"/>
      <c r="I64" s="121"/>
      <c r="J64" s="113"/>
      <c r="K64" s="113"/>
      <c r="L64" s="113"/>
      <c r="M64" s="113"/>
      <c r="N64" s="113"/>
    </row>
    <row r="65" spans="1:14" ht="14.25">
      <c r="A65" s="122"/>
      <c r="B65" s="108"/>
      <c r="C65" s="109"/>
      <c r="D65" s="108"/>
      <c r="E65" s="110"/>
      <c r="F65" s="108"/>
      <c r="G65" s="108"/>
      <c r="H65" s="113"/>
      <c r="I65" s="113"/>
      <c r="J65" s="113"/>
      <c r="K65" s="113"/>
      <c r="L65" s="113"/>
      <c r="M65" s="113"/>
      <c r="N65" s="113"/>
    </row>
    <row r="66" spans="1:14" ht="14.25">
      <c r="A66" s="123"/>
      <c r="B66" s="108"/>
      <c r="C66" s="109"/>
      <c r="D66" s="111"/>
      <c r="E66" s="33"/>
      <c r="F66" s="111"/>
      <c r="G66" s="111"/>
      <c r="H66" s="112"/>
      <c r="I66" s="112"/>
      <c r="J66" s="111"/>
      <c r="K66" s="112"/>
      <c r="L66" s="112"/>
      <c r="M66" s="112"/>
      <c r="N66" s="113"/>
    </row>
    <row r="67" spans="1:14" ht="14.25">
      <c r="A67" s="122"/>
      <c r="B67" s="108"/>
      <c r="C67" s="109"/>
      <c r="D67" s="108"/>
      <c r="E67" s="110"/>
      <c r="F67" s="108"/>
      <c r="G67" s="108"/>
      <c r="H67" s="113"/>
      <c r="I67" s="113"/>
      <c r="J67" s="108"/>
      <c r="K67" s="113"/>
      <c r="L67" s="113"/>
      <c r="M67" s="113"/>
      <c r="N67" s="113"/>
    </row>
    <row r="68" spans="1:14" ht="14.25">
      <c r="A68" s="122"/>
      <c r="B68" s="108"/>
      <c r="C68" s="109"/>
      <c r="D68" s="108"/>
      <c r="E68" s="110"/>
      <c r="F68" s="108"/>
      <c r="G68" s="108"/>
      <c r="H68" s="113"/>
      <c r="I68" s="113"/>
      <c r="J68" s="113"/>
      <c r="K68" s="113"/>
      <c r="L68" s="113"/>
      <c r="M68" s="113"/>
      <c r="N68" s="113"/>
    </row>
    <row r="69" spans="1:14" ht="14.25">
      <c r="A69" s="122"/>
      <c r="B69" s="108"/>
      <c r="C69" s="110"/>
      <c r="D69" s="108"/>
      <c r="E69" s="110"/>
      <c r="F69" s="108"/>
      <c r="G69" s="108"/>
      <c r="H69" s="113"/>
      <c r="I69" s="113"/>
      <c r="J69" s="113"/>
      <c r="K69" s="113"/>
      <c r="L69" s="113"/>
      <c r="M69" s="113"/>
      <c r="N69" s="113"/>
    </row>
    <row r="70" spans="1:14" ht="14.25">
      <c r="A70" s="122"/>
      <c r="B70" s="108"/>
      <c r="C70" s="33"/>
      <c r="D70" s="108"/>
      <c r="E70" s="110"/>
      <c r="F70" s="108"/>
      <c r="G70" s="108"/>
      <c r="H70" s="113"/>
      <c r="I70" s="113"/>
      <c r="J70" s="113"/>
      <c r="K70" s="113"/>
      <c r="L70" s="113"/>
      <c r="M70" s="113"/>
      <c r="N70" s="113"/>
    </row>
    <row r="71" spans="1:14" ht="14.25">
      <c r="A71" s="122"/>
      <c r="B71" s="108"/>
      <c r="C71" s="110"/>
      <c r="D71" s="108"/>
      <c r="E71" s="110"/>
      <c r="F71" s="108"/>
      <c r="G71" s="108"/>
      <c r="H71" s="113"/>
      <c r="I71" s="113"/>
      <c r="J71" s="113"/>
      <c r="K71" s="113"/>
      <c r="L71" s="113"/>
      <c r="M71" s="113"/>
      <c r="N71" s="113"/>
    </row>
    <row r="72" spans="1:14" ht="14.25">
      <c r="A72" s="122"/>
      <c r="B72" s="111"/>
      <c r="C72" s="110"/>
      <c r="D72" s="108"/>
      <c r="E72" s="110"/>
      <c r="F72" s="108"/>
      <c r="G72" s="108"/>
      <c r="H72" s="113"/>
      <c r="I72" s="113"/>
      <c r="J72" s="113"/>
      <c r="K72" s="113"/>
      <c r="L72" s="113"/>
      <c r="M72" s="113"/>
      <c r="N72" s="113"/>
    </row>
    <row r="73" spans="1:14" ht="14.25">
      <c r="A73" s="122"/>
      <c r="B73" s="108"/>
      <c r="C73" s="110"/>
      <c r="D73" s="108"/>
      <c r="E73" s="110"/>
      <c r="F73" s="108"/>
      <c r="G73" s="108"/>
      <c r="H73" s="113"/>
      <c r="I73" s="113"/>
      <c r="J73" s="113"/>
      <c r="K73" s="113"/>
      <c r="L73" s="113"/>
      <c r="M73" s="113"/>
      <c r="N73" s="113"/>
    </row>
    <row r="74" spans="1:14" ht="14.25">
      <c r="A74" s="122"/>
      <c r="B74" s="108"/>
      <c r="C74" s="110"/>
      <c r="D74" s="108"/>
      <c r="E74" s="110"/>
      <c r="F74" s="108"/>
      <c r="G74" s="108"/>
      <c r="H74" s="113"/>
      <c r="I74" s="113"/>
      <c r="J74" s="113"/>
      <c r="K74" s="113"/>
      <c r="L74" s="113"/>
      <c r="M74" s="113"/>
      <c r="N74" s="113"/>
    </row>
  </sheetData>
  <sheetProtection/>
  <mergeCells count="8">
    <mergeCell ref="A1:M1"/>
    <mergeCell ref="L3:M3"/>
    <mergeCell ref="B4:C4"/>
    <mergeCell ref="D4:E4"/>
    <mergeCell ref="F4:G4"/>
    <mergeCell ref="H4:I4"/>
    <mergeCell ref="J4:K4"/>
    <mergeCell ref="L4:M4"/>
  </mergeCells>
  <dataValidations count="2">
    <dataValidation type="decimal" allowBlank="1" showInputMessage="1" showErrorMessage="1" prompt="输入数字" error="请输入合法的数字值" sqref="C45 K41:K54">
      <formula1>0</formula1>
      <formula2>333333</formula2>
    </dataValidation>
    <dataValidation type="decimal" allowBlank="1" showInputMessage="1" showErrorMessage="1" error="请输入数字类型数据" sqref="E16:E27 E46:E54 G16:G27 G46:G54">
      <formula1>0</formula1>
      <formula2>9999999999.99</formula2>
    </dataValidation>
  </dataValidations>
  <printOptions horizontalCentered="1"/>
  <pageMargins left="0.3937007874015748" right="0.3937007874015748" top="0.7480314960629921" bottom="0.4724409448818898" header="0.5118110236220472" footer="0.2362204724409449"/>
  <pageSetup horizontalDpi="180" verticalDpi="180" orientation="portrait" paperSize="9" scale="62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zoomScale="120" zoomScaleNormal="120" workbookViewId="0" topLeftCell="A18">
      <selection activeCell="E24" sqref="E24"/>
    </sheetView>
  </sheetViews>
  <sheetFormatPr defaultColWidth="9.00390625" defaultRowHeight="14.25"/>
  <cols>
    <col min="1" max="1" width="37.75390625" style="25" customWidth="1"/>
    <col min="2" max="2" width="5.875" style="21" customWidth="1"/>
    <col min="3" max="3" width="18.25390625" style="26" customWidth="1"/>
    <col min="4" max="4" width="5.375" style="21" customWidth="1"/>
    <col min="5" max="5" width="13.375" style="26" customWidth="1"/>
    <col min="6" max="6" width="5.75390625" style="21" customWidth="1"/>
    <col min="7" max="7" width="10.00390625" style="21" bestFit="1" customWidth="1"/>
    <col min="8" max="8" width="7.625" style="27" customWidth="1"/>
    <col min="9" max="9" width="10.00390625" style="27" bestFit="1" customWidth="1"/>
    <col min="10" max="10" width="8.50390625" style="27" customWidth="1"/>
    <col min="11" max="11" width="9.125" style="27" customWidth="1"/>
    <col min="12" max="12" width="5.375" style="27" customWidth="1"/>
    <col min="13" max="15" width="9.00390625" style="27" customWidth="1"/>
    <col min="16" max="16" width="8.375" style="27" customWidth="1"/>
    <col min="17" max="16384" width="9.00390625" style="27" customWidth="1"/>
  </cols>
  <sheetData>
    <row r="1" spans="1:13" ht="25.5">
      <c r="A1" s="28" t="s">
        <v>87</v>
      </c>
      <c r="B1" s="28"/>
      <c r="C1" s="29"/>
      <c r="D1" s="28"/>
      <c r="E1" s="29"/>
      <c r="F1" s="28"/>
      <c r="G1" s="28"/>
      <c r="H1" s="28"/>
      <c r="I1" s="28"/>
      <c r="J1" s="28"/>
      <c r="K1" s="28"/>
      <c r="L1" s="28"/>
      <c r="M1" s="28"/>
    </row>
    <row r="2" spans="1:13" ht="14.25">
      <c r="A2" s="10"/>
      <c r="B2" s="30"/>
      <c r="C2" s="31"/>
      <c r="D2" s="30"/>
      <c r="E2" s="31"/>
      <c r="F2" s="30"/>
      <c r="G2" s="30"/>
      <c r="H2" s="14"/>
      <c r="I2" s="14"/>
      <c r="J2" s="14"/>
      <c r="K2" s="14"/>
      <c r="L2" s="14"/>
      <c r="M2" s="14"/>
    </row>
    <row r="3" spans="1:13" ht="19.5" customHeight="1">
      <c r="A3" s="10" t="s">
        <v>1</v>
      </c>
      <c r="B3" s="30"/>
      <c r="C3" s="31"/>
      <c r="D3" s="30"/>
      <c r="E3" s="31"/>
      <c r="F3" s="30"/>
      <c r="G3" s="30"/>
      <c r="H3" s="14"/>
      <c r="I3" s="14"/>
      <c r="J3" s="14"/>
      <c r="K3" s="14"/>
      <c r="L3" s="30" t="s">
        <v>2</v>
      </c>
      <c r="M3" s="30"/>
    </row>
    <row r="4" spans="1:13" ht="25.5" customHeight="1">
      <c r="A4" s="10" t="s">
        <v>4</v>
      </c>
      <c r="B4" s="30" t="s">
        <v>5</v>
      </c>
      <c r="C4" s="31"/>
      <c r="D4" s="6" t="s">
        <v>6</v>
      </c>
      <c r="E4" s="31"/>
      <c r="F4" s="30" t="s">
        <v>7</v>
      </c>
      <c r="G4" s="30"/>
      <c r="H4" s="30" t="s">
        <v>8</v>
      </c>
      <c r="I4" s="30"/>
      <c r="J4" s="6" t="s">
        <v>9</v>
      </c>
      <c r="K4" s="30"/>
      <c r="L4" s="30"/>
      <c r="M4" s="30"/>
    </row>
    <row r="5" spans="1:13" ht="24.75" customHeight="1">
      <c r="A5" s="10"/>
      <c r="B5" s="30" t="s">
        <v>11</v>
      </c>
      <c r="C5" s="31" t="s">
        <v>12</v>
      </c>
      <c r="D5" s="30" t="s">
        <v>11</v>
      </c>
      <c r="E5" s="31" t="s">
        <v>12</v>
      </c>
      <c r="F5" s="30" t="s">
        <v>11</v>
      </c>
      <c r="G5" s="30" t="s">
        <v>12</v>
      </c>
      <c r="H5" s="30" t="s">
        <v>11</v>
      </c>
      <c r="I5" s="30" t="s">
        <v>12</v>
      </c>
      <c r="J5" s="30" t="s">
        <v>11</v>
      </c>
      <c r="K5" s="30" t="s">
        <v>12</v>
      </c>
      <c r="L5" s="30"/>
      <c r="M5" s="30"/>
    </row>
    <row r="6" spans="1:13" s="21" customFormat="1" ht="27.75" customHeight="1">
      <c r="A6" s="7" t="s">
        <v>14</v>
      </c>
      <c r="B6" s="32">
        <f>SUM(B7,B10,B12,B15,B17,B21,B23,B25,B28,B30,B35,B38,B40,B44,B47,B56,B59,B64,B66)</f>
        <v>43</v>
      </c>
      <c r="C6" s="33">
        <f>SUM(E6,G6)</f>
        <v>219753.94999999998</v>
      </c>
      <c r="D6" s="32">
        <f>SUM(D7,D10,D12,D15,D17,D21,D23,D25,D28,D30,D35,D38,D40,D44,D47,D56,D59,D64,D66)</f>
        <v>43</v>
      </c>
      <c r="E6" s="34">
        <f>SUM(E7,E10,E12,E15,E17,E21,E25,E23,E28,E30,E35,E38,E40,E44,E47,E56,E59,E64,E66)</f>
        <v>165353.94999999998</v>
      </c>
      <c r="F6" s="32">
        <f>SUM(F7,F10,F12,F15,F17,F21,F23,F25,F28,F30,F35,F38,F40,F44,F47,F56,F59,F64,F66)</f>
        <v>43</v>
      </c>
      <c r="G6" s="32">
        <f>SUM(G7,G10,G12,G15,G17,G21,G23,G25,G28,G30,G35,G38,G59,G66)</f>
        <v>54400</v>
      </c>
      <c r="H6" s="32"/>
      <c r="I6" s="32"/>
      <c r="J6" s="32"/>
      <c r="K6" s="32"/>
      <c r="L6" s="32"/>
      <c r="M6" s="32"/>
    </row>
    <row r="7" spans="1:13" s="22" customFormat="1" ht="15" customHeight="1">
      <c r="A7" s="35" t="s">
        <v>3</v>
      </c>
      <c r="B7" s="36">
        <v>2</v>
      </c>
      <c r="C7" s="37">
        <f aca="true" t="shared" si="0" ref="C7:C9">SUM(E7,G7)</f>
        <v>5513.21</v>
      </c>
      <c r="D7" s="38">
        <v>2</v>
      </c>
      <c r="E7" s="37">
        <f>SUM(E8,E9)</f>
        <v>3113.21</v>
      </c>
      <c r="F7" s="38">
        <v>2</v>
      </c>
      <c r="G7" s="38">
        <f>SUM(G8,G9)</f>
        <v>2400</v>
      </c>
      <c r="H7" s="39"/>
      <c r="I7" s="39"/>
      <c r="J7" s="36"/>
      <c r="K7" s="36"/>
      <c r="L7" s="39"/>
      <c r="M7" s="39"/>
    </row>
    <row r="8" spans="1:13" s="23" customFormat="1" ht="15" customHeight="1">
      <c r="A8" s="40" t="s">
        <v>10</v>
      </c>
      <c r="B8" s="41">
        <v>1</v>
      </c>
      <c r="C8" s="42">
        <f t="shared" si="0"/>
        <v>1837.74</v>
      </c>
      <c r="D8" s="41">
        <v>1</v>
      </c>
      <c r="E8" s="42">
        <v>1037.74</v>
      </c>
      <c r="F8" s="41">
        <v>1</v>
      </c>
      <c r="G8" s="41">
        <v>800</v>
      </c>
      <c r="H8" s="43"/>
      <c r="I8" s="43"/>
      <c r="J8" s="45"/>
      <c r="K8" s="45"/>
      <c r="L8" s="43"/>
      <c r="M8" s="43"/>
    </row>
    <row r="9" spans="1:13" s="23" customFormat="1" ht="15" customHeight="1">
      <c r="A9" s="44" t="s">
        <v>13</v>
      </c>
      <c r="B9" s="41">
        <v>1</v>
      </c>
      <c r="C9" s="42">
        <f t="shared" si="0"/>
        <v>3675.47</v>
      </c>
      <c r="D9" s="41">
        <v>1</v>
      </c>
      <c r="E9" s="42">
        <v>2075.47</v>
      </c>
      <c r="F9" s="41">
        <v>1</v>
      </c>
      <c r="G9" s="41">
        <v>1600</v>
      </c>
      <c r="H9" s="43"/>
      <c r="I9" s="43"/>
      <c r="J9" s="43"/>
      <c r="K9" s="43"/>
      <c r="L9" s="43"/>
      <c r="M9" s="43"/>
    </row>
    <row r="10" spans="1:13" s="22" customFormat="1" ht="15" customHeight="1">
      <c r="A10" s="35" t="s">
        <v>15</v>
      </c>
      <c r="B10" s="38">
        <v>1</v>
      </c>
      <c r="C10" s="37">
        <f aca="true" t="shared" si="1" ref="C10:G10">SUM(C11:C11)</f>
        <v>5569.08</v>
      </c>
      <c r="D10" s="38">
        <v>1</v>
      </c>
      <c r="E10" s="38">
        <f t="shared" si="1"/>
        <v>3169.08</v>
      </c>
      <c r="F10" s="38">
        <v>1</v>
      </c>
      <c r="G10" s="38">
        <f t="shared" si="1"/>
        <v>2400</v>
      </c>
      <c r="H10" s="39"/>
      <c r="I10" s="39"/>
      <c r="J10" s="39"/>
      <c r="K10" s="39"/>
      <c r="L10" s="39"/>
      <c r="M10" s="39"/>
    </row>
    <row r="11" spans="1:13" s="23" customFormat="1" ht="15" customHeight="1">
      <c r="A11" s="43" t="s">
        <v>16</v>
      </c>
      <c r="B11" s="45">
        <v>1</v>
      </c>
      <c r="C11" s="42">
        <f aca="true" t="shared" si="2" ref="C11:C27">SUM(E11,G11)</f>
        <v>5569.08</v>
      </c>
      <c r="D11" s="41">
        <v>1</v>
      </c>
      <c r="E11" s="42">
        <v>3169.08</v>
      </c>
      <c r="F11" s="41">
        <v>1</v>
      </c>
      <c r="G11" s="41">
        <v>2400</v>
      </c>
      <c r="H11" s="43"/>
      <c r="I11" s="43"/>
      <c r="J11" s="43"/>
      <c r="K11" s="43"/>
      <c r="L11" s="43"/>
      <c r="M11" s="43"/>
    </row>
    <row r="12" spans="1:13" s="22" customFormat="1" ht="15" customHeight="1">
      <c r="A12" s="39" t="s">
        <v>22</v>
      </c>
      <c r="B12" s="36">
        <v>2</v>
      </c>
      <c r="C12" s="37">
        <f t="shared" si="2"/>
        <v>7395.68</v>
      </c>
      <c r="D12" s="38">
        <v>2</v>
      </c>
      <c r="E12" s="37">
        <f>SUM(E13:E14)</f>
        <v>4195.68</v>
      </c>
      <c r="F12" s="38">
        <v>2</v>
      </c>
      <c r="G12" s="38">
        <f>SUM(G13:G14)</f>
        <v>3200</v>
      </c>
      <c r="H12" s="39"/>
      <c r="I12" s="39"/>
      <c r="J12" s="39"/>
      <c r="K12" s="39"/>
      <c r="L12" s="39"/>
      <c r="M12" s="39"/>
    </row>
    <row r="13" spans="1:13" s="23" customFormat="1" ht="15" customHeight="1">
      <c r="A13" s="43" t="s">
        <v>17</v>
      </c>
      <c r="B13" s="45">
        <v>1</v>
      </c>
      <c r="C13" s="42">
        <f t="shared" si="2"/>
        <v>3697.84</v>
      </c>
      <c r="D13" s="41">
        <v>1</v>
      </c>
      <c r="E13" s="42">
        <v>2097.84</v>
      </c>
      <c r="F13" s="41">
        <v>1</v>
      </c>
      <c r="G13" s="41">
        <v>1600</v>
      </c>
      <c r="H13" s="43"/>
      <c r="I13" s="43"/>
      <c r="J13" s="43"/>
      <c r="K13" s="43"/>
      <c r="L13" s="43"/>
      <c r="M13" s="43"/>
    </row>
    <row r="14" spans="1:13" s="23" customFormat="1" ht="15" customHeight="1">
      <c r="A14" s="43" t="s">
        <v>20</v>
      </c>
      <c r="B14" s="45">
        <v>1</v>
      </c>
      <c r="C14" s="42">
        <f t="shared" si="2"/>
        <v>3697.84</v>
      </c>
      <c r="D14" s="41">
        <v>1</v>
      </c>
      <c r="E14" s="42">
        <v>2097.84</v>
      </c>
      <c r="F14" s="41">
        <v>1</v>
      </c>
      <c r="G14" s="41">
        <v>1600</v>
      </c>
      <c r="H14" s="43"/>
      <c r="I14" s="43"/>
      <c r="J14" s="43"/>
      <c r="K14" s="43"/>
      <c r="L14" s="43"/>
      <c r="M14" s="43"/>
    </row>
    <row r="15" spans="1:13" s="22" customFormat="1" ht="15" customHeight="1">
      <c r="A15" s="39" t="s">
        <v>21</v>
      </c>
      <c r="B15" s="36">
        <v>1</v>
      </c>
      <c r="C15" s="37">
        <f t="shared" si="2"/>
        <v>3686.66</v>
      </c>
      <c r="D15" s="38">
        <v>1</v>
      </c>
      <c r="E15" s="37">
        <f>SUM(E16)</f>
        <v>2086.66</v>
      </c>
      <c r="F15" s="38">
        <v>1</v>
      </c>
      <c r="G15" s="38">
        <f>SUM(G16:G16)</f>
        <v>1600</v>
      </c>
      <c r="H15" s="39"/>
      <c r="I15" s="39"/>
      <c r="J15" s="39"/>
      <c r="K15" s="39"/>
      <c r="L15" s="39"/>
      <c r="M15" s="39"/>
    </row>
    <row r="16" spans="1:13" s="23" customFormat="1" ht="15" customHeight="1">
      <c r="A16" s="43" t="s">
        <v>23</v>
      </c>
      <c r="B16" s="45">
        <v>1</v>
      </c>
      <c r="C16" s="46">
        <f t="shared" si="2"/>
        <v>3686.66</v>
      </c>
      <c r="D16" s="45">
        <v>1</v>
      </c>
      <c r="E16" s="46">
        <v>2086.66</v>
      </c>
      <c r="F16" s="45">
        <v>1</v>
      </c>
      <c r="G16" s="45">
        <v>1600</v>
      </c>
      <c r="H16" s="43"/>
      <c r="I16" s="43"/>
      <c r="J16" s="43"/>
      <c r="K16" s="43"/>
      <c r="L16" s="43"/>
      <c r="M16" s="43"/>
    </row>
    <row r="17" spans="1:13" s="22" customFormat="1" ht="15" customHeight="1">
      <c r="A17" s="39" t="s">
        <v>24</v>
      </c>
      <c r="B17" s="36">
        <f aca="true" t="shared" si="3" ref="B17:G17">SUM(B18:B20)</f>
        <v>3</v>
      </c>
      <c r="C17" s="47">
        <f t="shared" si="2"/>
        <v>11138.22</v>
      </c>
      <c r="D17" s="36">
        <f t="shared" si="3"/>
        <v>3</v>
      </c>
      <c r="E17" s="47">
        <f t="shared" si="3"/>
        <v>6338.219999999999</v>
      </c>
      <c r="F17" s="36">
        <v>3</v>
      </c>
      <c r="G17" s="36">
        <f t="shared" si="3"/>
        <v>4800</v>
      </c>
      <c r="H17" s="39"/>
      <c r="I17" s="39"/>
      <c r="J17" s="39"/>
      <c r="K17" s="39"/>
      <c r="L17" s="39"/>
      <c r="M17" s="39"/>
    </row>
    <row r="18" spans="1:13" s="23" customFormat="1" ht="15" customHeight="1">
      <c r="A18" s="43" t="s">
        <v>25</v>
      </c>
      <c r="B18" s="45">
        <v>1</v>
      </c>
      <c r="C18" s="46">
        <f t="shared" si="2"/>
        <v>3712.74</v>
      </c>
      <c r="D18" s="45">
        <v>1</v>
      </c>
      <c r="E18" s="46">
        <v>2112.74</v>
      </c>
      <c r="F18" s="45">
        <v>1</v>
      </c>
      <c r="G18" s="45">
        <v>1600</v>
      </c>
      <c r="H18" s="43"/>
      <c r="I18" s="43"/>
      <c r="J18" s="43"/>
      <c r="K18" s="43"/>
      <c r="L18" s="43"/>
      <c r="M18" s="43"/>
    </row>
    <row r="19" spans="1:13" s="23" customFormat="1" ht="15" customHeight="1">
      <c r="A19" s="43" t="s">
        <v>26</v>
      </c>
      <c r="B19" s="45">
        <v>1</v>
      </c>
      <c r="C19" s="46">
        <f t="shared" si="2"/>
        <v>3712.74</v>
      </c>
      <c r="D19" s="45">
        <v>1</v>
      </c>
      <c r="E19" s="46">
        <v>2112.74</v>
      </c>
      <c r="F19" s="45">
        <v>1</v>
      </c>
      <c r="G19" s="45">
        <v>1600</v>
      </c>
      <c r="H19" s="43"/>
      <c r="I19" s="43"/>
      <c r="J19" s="43"/>
      <c r="K19" s="43"/>
      <c r="L19" s="43"/>
      <c r="M19" s="43"/>
    </row>
    <row r="20" spans="1:13" s="23" customFormat="1" ht="15" customHeight="1">
      <c r="A20" s="43" t="s">
        <v>27</v>
      </c>
      <c r="B20" s="45">
        <v>1</v>
      </c>
      <c r="C20" s="46">
        <f t="shared" si="2"/>
        <v>3712.74</v>
      </c>
      <c r="D20" s="45">
        <v>1</v>
      </c>
      <c r="E20" s="46">
        <v>2112.74</v>
      </c>
      <c r="F20" s="45">
        <v>1</v>
      </c>
      <c r="G20" s="45">
        <v>1600</v>
      </c>
      <c r="H20" s="43"/>
      <c r="I20" s="43"/>
      <c r="J20" s="43"/>
      <c r="K20" s="43"/>
      <c r="L20" s="43"/>
      <c r="M20" s="43"/>
    </row>
    <row r="21" spans="1:13" s="22" customFormat="1" ht="15" customHeight="1">
      <c r="A21" s="48" t="s">
        <v>28</v>
      </c>
      <c r="B21" s="36">
        <v>1</v>
      </c>
      <c r="C21" s="47">
        <f t="shared" si="2"/>
        <v>3687.69</v>
      </c>
      <c r="D21" s="36">
        <v>1</v>
      </c>
      <c r="E21" s="47">
        <f>SUM(E22)</f>
        <v>2087.69</v>
      </c>
      <c r="F21" s="36">
        <v>1</v>
      </c>
      <c r="G21" s="36">
        <v>1600</v>
      </c>
      <c r="H21" s="36"/>
      <c r="I21" s="68"/>
      <c r="J21" s="39"/>
      <c r="K21" s="39"/>
      <c r="L21" s="39"/>
      <c r="M21" s="39"/>
    </row>
    <row r="22" spans="1:13" s="23" customFormat="1" ht="15" customHeight="1">
      <c r="A22" s="49" t="s">
        <v>29</v>
      </c>
      <c r="B22" s="45">
        <v>1</v>
      </c>
      <c r="C22" s="46">
        <f t="shared" si="2"/>
        <v>3687.69</v>
      </c>
      <c r="D22" s="45">
        <v>1</v>
      </c>
      <c r="E22" s="46">
        <v>2087.69</v>
      </c>
      <c r="F22" s="45">
        <v>1</v>
      </c>
      <c r="G22" s="45">
        <v>1600</v>
      </c>
      <c r="H22" s="45"/>
      <c r="I22" s="69"/>
      <c r="J22" s="43"/>
      <c r="K22" s="43"/>
      <c r="L22" s="43"/>
      <c r="M22" s="43"/>
    </row>
    <row r="23" spans="1:13" s="24" customFormat="1" ht="15" customHeight="1">
      <c r="A23" s="7" t="s">
        <v>30</v>
      </c>
      <c r="B23" s="32">
        <v>1</v>
      </c>
      <c r="C23" s="34">
        <f t="shared" si="2"/>
        <v>5513.21</v>
      </c>
      <c r="D23" s="32">
        <v>1</v>
      </c>
      <c r="E23" s="34">
        <f>SUM(E24)</f>
        <v>3113.21</v>
      </c>
      <c r="F23" s="32">
        <v>1</v>
      </c>
      <c r="G23" s="32">
        <v>2400</v>
      </c>
      <c r="H23" s="32"/>
      <c r="I23" s="70"/>
      <c r="J23" s="9"/>
      <c r="K23" s="9"/>
      <c r="L23" s="9"/>
      <c r="M23" s="9"/>
    </row>
    <row r="24" spans="1:13" ht="15" customHeight="1">
      <c r="A24" s="10" t="s">
        <v>31</v>
      </c>
      <c r="B24" s="30">
        <v>1</v>
      </c>
      <c r="C24" s="31">
        <f t="shared" si="2"/>
        <v>5513.21</v>
      </c>
      <c r="D24" s="30">
        <v>1</v>
      </c>
      <c r="E24" s="31">
        <v>3113.21</v>
      </c>
      <c r="F24" s="30">
        <v>1</v>
      </c>
      <c r="G24" s="30">
        <v>2400</v>
      </c>
      <c r="H24" s="30"/>
      <c r="I24" s="71"/>
      <c r="J24" s="14"/>
      <c r="K24" s="14"/>
      <c r="L24" s="14"/>
      <c r="M24" s="14"/>
    </row>
    <row r="25" spans="1:13" s="22" customFormat="1" ht="15" customHeight="1">
      <c r="A25" s="48" t="s">
        <v>32</v>
      </c>
      <c r="B25" s="36">
        <v>2</v>
      </c>
      <c r="C25" s="47">
        <f t="shared" si="2"/>
        <v>7350.96</v>
      </c>
      <c r="D25" s="36">
        <v>2</v>
      </c>
      <c r="E25" s="47">
        <f>SUM(E26,E27)</f>
        <v>4150.96</v>
      </c>
      <c r="F25" s="36">
        <v>2</v>
      </c>
      <c r="G25" s="36">
        <v>3200</v>
      </c>
      <c r="H25" s="36"/>
      <c r="I25" s="68"/>
      <c r="J25" s="39"/>
      <c r="K25" s="39"/>
      <c r="L25" s="39"/>
      <c r="M25" s="39"/>
    </row>
    <row r="26" spans="1:13" s="23" customFormat="1" ht="15" customHeight="1">
      <c r="A26" s="50" t="s">
        <v>33</v>
      </c>
      <c r="B26" s="45">
        <v>1</v>
      </c>
      <c r="C26" s="46">
        <f t="shared" si="2"/>
        <v>3675.48</v>
      </c>
      <c r="D26" s="45">
        <v>1</v>
      </c>
      <c r="E26" s="46">
        <v>2075.48</v>
      </c>
      <c r="F26" s="45">
        <v>1</v>
      </c>
      <c r="G26" s="45">
        <v>1600</v>
      </c>
      <c r="H26" s="45"/>
      <c r="I26" s="69"/>
      <c r="J26" s="43"/>
      <c r="K26" s="43"/>
      <c r="L26" s="43"/>
      <c r="M26" s="43"/>
    </row>
    <row r="27" spans="1:13" s="23" customFormat="1" ht="15" customHeight="1">
      <c r="A27" s="51" t="s">
        <v>34</v>
      </c>
      <c r="B27" s="45">
        <v>1</v>
      </c>
      <c r="C27" s="46">
        <f t="shared" si="2"/>
        <v>3675.48</v>
      </c>
      <c r="D27" s="45">
        <v>1</v>
      </c>
      <c r="E27" s="46">
        <v>2075.48</v>
      </c>
      <c r="F27" s="45">
        <v>1</v>
      </c>
      <c r="G27" s="45">
        <v>1600</v>
      </c>
      <c r="H27" s="45"/>
      <c r="I27" s="69"/>
      <c r="J27" s="43"/>
      <c r="K27" s="43"/>
      <c r="L27" s="43"/>
      <c r="M27" s="43"/>
    </row>
    <row r="28" spans="1:13" s="22" customFormat="1" ht="15" customHeight="1">
      <c r="A28" s="48" t="s">
        <v>35</v>
      </c>
      <c r="B28" s="36">
        <v>1</v>
      </c>
      <c r="C28" s="52">
        <f aca="true" t="shared" si="4" ref="C28:G28">SUM(C29:C29)</f>
        <v>5625</v>
      </c>
      <c r="D28" s="36">
        <v>1</v>
      </c>
      <c r="E28" s="52">
        <f t="shared" si="4"/>
        <v>3225</v>
      </c>
      <c r="F28" s="36">
        <v>1</v>
      </c>
      <c r="G28" s="36">
        <f t="shared" si="4"/>
        <v>2400</v>
      </c>
      <c r="H28" s="36"/>
      <c r="I28" s="68"/>
      <c r="J28" s="39"/>
      <c r="K28" s="39"/>
      <c r="L28" s="39"/>
      <c r="M28" s="39"/>
    </row>
    <row r="29" spans="1:13" s="23" customFormat="1" ht="15" customHeight="1">
      <c r="A29" s="49" t="s">
        <v>36</v>
      </c>
      <c r="B29" s="45">
        <v>1</v>
      </c>
      <c r="C29" s="53">
        <f aca="true" t="shared" si="5" ref="C29:C34">SUM(E29,G29)</f>
        <v>5625</v>
      </c>
      <c r="D29" s="45">
        <v>1</v>
      </c>
      <c r="E29" s="53">
        <v>3225</v>
      </c>
      <c r="F29" s="45">
        <v>1</v>
      </c>
      <c r="G29" s="45">
        <v>2400</v>
      </c>
      <c r="H29" s="45"/>
      <c r="I29" s="69"/>
      <c r="J29" s="43"/>
      <c r="K29" s="43"/>
      <c r="L29" s="43"/>
      <c r="M29" s="43"/>
    </row>
    <row r="30" spans="1:13" s="22" customFormat="1" ht="15" customHeight="1">
      <c r="A30" s="54" t="s">
        <v>37</v>
      </c>
      <c r="B30" s="36">
        <v>4</v>
      </c>
      <c r="C30" s="52">
        <f t="shared" si="5"/>
        <v>22052.8</v>
      </c>
      <c r="D30" s="36">
        <v>4</v>
      </c>
      <c r="E30" s="52">
        <f>SUM(E31:E34)</f>
        <v>12452.8</v>
      </c>
      <c r="F30" s="36">
        <v>4</v>
      </c>
      <c r="G30" s="36">
        <f>SUM(G31:G34)</f>
        <v>9600</v>
      </c>
      <c r="H30" s="36"/>
      <c r="I30" s="68"/>
      <c r="J30" s="39"/>
      <c r="K30" s="39"/>
      <c r="L30" s="39"/>
      <c r="M30" s="39"/>
    </row>
    <row r="31" spans="1:13" s="23" customFormat="1" ht="15" customHeight="1">
      <c r="A31" s="55" t="s">
        <v>38</v>
      </c>
      <c r="B31" s="45">
        <v>1</v>
      </c>
      <c r="C31" s="53">
        <f t="shared" si="5"/>
        <v>5513.2</v>
      </c>
      <c r="D31" s="45">
        <v>1</v>
      </c>
      <c r="E31" s="53">
        <v>3113.2</v>
      </c>
      <c r="F31" s="45">
        <v>1</v>
      </c>
      <c r="G31" s="45">
        <v>2400</v>
      </c>
      <c r="H31" s="45"/>
      <c r="I31" s="69"/>
      <c r="J31" s="43"/>
      <c r="K31" s="43"/>
      <c r="L31" s="43"/>
      <c r="M31" s="43"/>
    </row>
    <row r="32" spans="1:13" s="23" customFormat="1" ht="15" customHeight="1">
      <c r="A32" s="49" t="s">
        <v>39</v>
      </c>
      <c r="B32" s="45">
        <v>1</v>
      </c>
      <c r="C32" s="53">
        <f t="shared" si="5"/>
        <v>5513.2</v>
      </c>
      <c r="D32" s="45">
        <v>1</v>
      </c>
      <c r="E32" s="53">
        <v>3113.2</v>
      </c>
      <c r="F32" s="45">
        <v>1</v>
      </c>
      <c r="G32" s="45">
        <v>2400</v>
      </c>
      <c r="H32" s="45"/>
      <c r="I32" s="69"/>
      <c r="J32" s="43"/>
      <c r="K32" s="43"/>
      <c r="L32" s="43"/>
      <c r="M32" s="43"/>
    </row>
    <row r="33" spans="1:13" s="23" customFormat="1" ht="15" customHeight="1">
      <c r="A33" s="49" t="s">
        <v>40</v>
      </c>
      <c r="B33" s="45">
        <v>1</v>
      </c>
      <c r="C33" s="53">
        <f t="shared" si="5"/>
        <v>5513.2</v>
      </c>
      <c r="D33" s="45">
        <v>1</v>
      </c>
      <c r="E33" s="53">
        <v>3113.2</v>
      </c>
      <c r="F33" s="45">
        <v>1</v>
      </c>
      <c r="G33" s="45">
        <v>2400</v>
      </c>
      <c r="H33" s="45"/>
      <c r="I33" s="69"/>
      <c r="J33" s="43"/>
      <c r="K33" s="43"/>
      <c r="L33" s="43"/>
      <c r="M33" s="43"/>
    </row>
    <row r="34" spans="1:13" s="23" customFormat="1" ht="15" customHeight="1">
      <c r="A34" s="49" t="s">
        <v>41</v>
      </c>
      <c r="B34" s="45">
        <v>1</v>
      </c>
      <c r="C34" s="53">
        <f t="shared" si="5"/>
        <v>5513.2</v>
      </c>
      <c r="D34" s="45">
        <v>1</v>
      </c>
      <c r="E34" s="53">
        <v>3113.2</v>
      </c>
      <c r="F34" s="45">
        <v>1</v>
      </c>
      <c r="G34" s="45">
        <v>2400</v>
      </c>
      <c r="H34" s="45"/>
      <c r="I34" s="69"/>
      <c r="J34" s="43"/>
      <c r="K34" s="43"/>
      <c r="L34" s="43"/>
      <c r="M34" s="43"/>
    </row>
    <row r="35" spans="1:13" s="22" customFormat="1" ht="15" customHeight="1">
      <c r="A35" s="48" t="s">
        <v>42</v>
      </c>
      <c r="B35" s="36">
        <v>2</v>
      </c>
      <c r="C35" s="52">
        <f>SUM(C36:C37)</f>
        <v>7425.46</v>
      </c>
      <c r="D35" s="36">
        <v>2</v>
      </c>
      <c r="E35" s="52">
        <f aca="true" t="shared" si="6" ref="C35:G35">SUM(E36:E37)</f>
        <v>4225.46</v>
      </c>
      <c r="F35" s="36">
        <v>2</v>
      </c>
      <c r="G35" s="36">
        <f t="shared" si="6"/>
        <v>3200</v>
      </c>
      <c r="H35" s="36"/>
      <c r="I35" s="68"/>
      <c r="J35" s="39"/>
      <c r="K35" s="39"/>
      <c r="L35" s="39"/>
      <c r="M35" s="39"/>
    </row>
    <row r="36" spans="1:13" s="22" customFormat="1" ht="15" customHeight="1">
      <c r="A36" s="49" t="s">
        <v>43</v>
      </c>
      <c r="B36" s="45">
        <v>1</v>
      </c>
      <c r="C36" s="53">
        <f>SUM(E36,G36)</f>
        <v>3712.73</v>
      </c>
      <c r="D36" s="36">
        <v>1</v>
      </c>
      <c r="E36" s="53">
        <v>2112.73</v>
      </c>
      <c r="F36" s="36">
        <v>1</v>
      </c>
      <c r="G36" s="45">
        <v>1600</v>
      </c>
      <c r="H36" s="36"/>
      <c r="I36" s="68"/>
      <c r="J36" s="39"/>
      <c r="K36" s="39"/>
      <c r="L36" s="39"/>
      <c r="M36" s="39"/>
    </row>
    <row r="37" spans="1:13" s="23" customFormat="1" ht="15" customHeight="1">
      <c r="A37" s="49" t="s">
        <v>44</v>
      </c>
      <c r="B37" s="45">
        <v>1</v>
      </c>
      <c r="C37" s="53">
        <f>SUM(E37,G37)</f>
        <v>3712.73</v>
      </c>
      <c r="D37" s="45">
        <v>1</v>
      </c>
      <c r="E37" s="53">
        <v>2112.73</v>
      </c>
      <c r="F37" s="45">
        <v>1</v>
      </c>
      <c r="G37" s="45">
        <v>1600</v>
      </c>
      <c r="H37" s="45"/>
      <c r="I37" s="69"/>
      <c r="J37" s="43"/>
      <c r="K37" s="43"/>
      <c r="L37" s="43"/>
      <c r="M37" s="43"/>
    </row>
    <row r="38" spans="1:13" s="22" customFormat="1" ht="15" customHeight="1">
      <c r="A38" s="48" t="s">
        <v>45</v>
      </c>
      <c r="B38" s="36">
        <v>2</v>
      </c>
      <c r="C38" s="52">
        <f>SUM(C39:C39)</f>
        <v>3668.02</v>
      </c>
      <c r="D38" s="36">
        <v>2</v>
      </c>
      <c r="E38" s="52">
        <f>SUM(E39:E39)</f>
        <v>2068.02</v>
      </c>
      <c r="F38" s="36">
        <v>2</v>
      </c>
      <c r="G38" s="36">
        <f>SUM(G39:G39)</f>
        <v>1600</v>
      </c>
      <c r="H38" s="36"/>
      <c r="I38" s="68"/>
      <c r="J38" s="39"/>
      <c r="K38" s="39"/>
      <c r="L38" s="39"/>
      <c r="M38" s="39"/>
    </row>
    <row r="39" spans="1:13" s="23" customFormat="1" ht="15" customHeight="1">
      <c r="A39" s="56" t="s">
        <v>46</v>
      </c>
      <c r="B39" s="57">
        <v>1</v>
      </c>
      <c r="C39" s="53">
        <f>SUM(E39,G39)</f>
        <v>3668.02</v>
      </c>
      <c r="D39" s="57">
        <v>1</v>
      </c>
      <c r="E39" s="58">
        <v>2068.02</v>
      </c>
      <c r="F39" s="57">
        <v>1</v>
      </c>
      <c r="G39" s="57">
        <v>1600</v>
      </c>
      <c r="H39" s="57"/>
      <c r="I39" s="72"/>
      <c r="J39" s="73"/>
      <c r="K39" s="73"/>
      <c r="L39" s="73"/>
      <c r="M39" s="73"/>
    </row>
    <row r="40" spans="1:13" s="22" customFormat="1" ht="15" customHeight="1">
      <c r="A40" s="59" t="s">
        <v>48</v>
      </c>
      <c r="B40" s="36">
        <v>3</v>
      </c>
      <c r="C40" s="52">
        <f>SUM(E40,C48)</f>
        <v>16248.369999999999</v>
      </c>
      <c r="D40" s="36">
        <v>3</v>
      </c>
      <c r="E40" s="47">
        <f>SUM(E41,E42,E43)</f>
        <v>6226.41</v>
      </c>
      <c r="F40" s="36">
        <f>SUM(F41:F43)</f>
        <v>3</v>
      </c>
      <c r="G40" s="36"/>
      <c r="H40" s="36"/>
      <c r="I40" s="74"/>
      <c r="J40" s="39"/>
      <c r="K40" s="75"/>
      <c r="L40" s="39"/>
      <c r="M40" s="39"/>
    </row>
    <row r="41" spans="1:13" s="23" customFormat="1" ht="15" customHeight="1">
      <c r="A41" s="60" t="s">
        <v>49</v>
      </c>
      <c r="B41" s="45">
        <v>1</v>
      </c>
      <c r="C41" s="53">
        <f>SUM(E41,G41)</f>
        <v>2075.47</v>
      </c>
      <c r="D41" s="45">
        <v>1</v>
      </c>
      <c r="E41" s="46">
        <v>2075.47</v>
      </c>
      <c r="F41" s="45">
        <v>1</v>
      </c>
      <c r="G41" s="45"/>
      <c r="H41" s="43"/>
      <c r="I41" s="69"/>
      <c r="J41" s="43"/>
      <c r="K41" s="76"/>
      <c r="L41" s="43"/>
      <c r="M41" s="43"/>
    </row>
    <row r="42" spans="1:13" s="23" customFormat="1" ht="15" customHeight="1">
      <c r="A42" s="60" t="s">
        <v>50</v>
      </c>
      <c r="B42" s="45">
        <v>1</v>
      </c>
      <c r="C42" s="53">
        <f>SUM(E42)</f>
        <v>2075.47</v>
      </c>
      <c r="D42" s="45">
        <v>1</v>
      </c>
      <c r="E42" s="46">
        <v>2075.47</v>
      </c>
      <c r="F42" s="45">
        <v>1</v>
      </c>
      <c r="G42" s="45"/>
      <c r="H42" s="43"/>
      <c r="I42" s="69"/>
      <c r="J42" s="43"/>
      <c r="K42" s="76"/>
      <c r="L42" s="43"/>
      <c r="M42" s="43"/>
    </row>
    <row r="43" spans="1:13" s="23" customFormat="1" ht="15" customHeight="1">
      <c r="A43" s="60" t="s">
        <v>52</v>
      </c>
      <c r="B43" s="45">
        <v>1</v>
      </c>
      <c r="C43" s="53">
        <f>SUM(E43)</f>
        <v>2075.47</v>
      </c>
      <c r="D43" s="45">
        <v>1</v>
      </c>
      <c r="E43" s="46">
        <v>2075.47</v>
      </c>
      <c r="F43" s="45">
        <v>1</v>
      </c>
      <c r="G43" s="45"/>
      <c r="H43" s="43"/>
      <c r="I43" s="69"/>
      <c r="J43" s="43"/>
      <c r="K43" s="76"/>
      <c r="L43" s="43"/>
      <c r="M43" s="43"/>
    </row>
    <row r="44" spans="1:13" s="22" customFormat="1" ht="15" customHeight="1">
      <c r="A44" s="59" t="s">
        <v>51</v>
      </c>
      <c r="B44" s="36">
        <v>2</v>
      </c>
      <c r="C44" s="52">
        <f>SUM(C45,C46)</f>
        <v>5776.4</v>
      </c>
      <c r="D44" s="36">
        <v>2</v>
      </c>
      <c r="E44" s="47">
        <f>SUM(E45,E46)</f>
        <v>5776.4</v>
      </c>
      <c r="F44" s="36">
        <f>SUM(F45:F46)</f>
        <v>2</v>
      </c>
      <c r="G44" s="36"/>
      <c r="H44" s="39"/>
      <c r="I44" s="68"/>
      <c r="J44" s="39"/>
      <c r="K44" s="75"/>
      <c r="L44" s="39"/>
      <c r="M44" s="39"/>
    </row>
    <row r="45" spans="1:13" s="23" customFormat="1" ht="15" customHeight="1">
      <c r="A45" s="43" t="s">
        <v>55</v>
      </c>
      <c r="B45" s="45">
        <v>1</v>
      </c>
      <c r="C45" s="46">
        <f>SUM(E45,G45)</f>
        <v>2863.4</v>
      </c>
      <c r="D45" s="45">
        <v>1</v>
      </c>
      <c r="E45" s="46">
        <v>2863.4</v>
      </c>
      <c r="F45" s="45">
        <v>1</v>
      </c>
      <c r="G45" s="45"/>
      <c r="H45" s="39"/>
      <c r="I45" s="68"/>
      <c r="J45" s="39"/>
      <c r="K45" s="75"/>
      <c r="L45" s="39"/>
      <c r="M45" s="39"/>
    </row>
    <row r="46" spans="1:13" s="23" customFormat="1" ht="15" customHeight="1">
      <c r="A46" s="43" t="s">
        <v>57</v>
      </c>
      <c r="B46" s="45">
        <v>1</v>
      </c>
      <c r="C46" s="46">
        <f aca="true" t="shared" si="7" ref="C46:C58">SUM(E46)</f>
        <v>2913</v>
      </c>
      <c r="D46" s="45">
        <v>1</v>
      </c>
      <c r="E46" s="46">
        <v>2913</v>
      </c>
      <c r="F46" s="45">
        <v>1</v>
      </c>
      <c r="G46" s="45"/>
      <c r="H46" s="39"/>
      <c r="I46" s="68"/>
      <c r="J46" s="39"/>
      <c r="K46" s="75"/>
      <c r="L46" s="39"/>
      <c r="M46" s="39"/>
    </row>
    <row r="47" spans="1:13" s="24" customFormat="1" ht="18" customHeight="1">
      <c r="A47" s="9" t="s">
        <v>63</v>
      </c>
      <c r="B47" s="32">
        <f>SUM(B48:B55)</f>
        <v>8</v>
      </c>
      <c r="C47" s="61">
        <f t="shared" si="7"/>
        <v>61433.72</v>
      </c>
      <c r="D47" s="32">
        <f>SUM(D48:D55)</f>
        <v>8</v>
      </c>
      <c r="E47" s="34">
        <f>SUM(E48:E55)</f>
        <v>61433.72</v>
      </c>
      <c r="F47" s="32">
        <f>SUM(F48:F55)</f>
        <v>8</v>
      </c>
      <c r="G47" s="32"/>
      <c r="H47" s="9"/>
      <c r="I47" s="70"/>
      <c r="J47" s="9"/>
      <c r="K47" s="77"/>
      <c r="L47" s="9"/>
      <c r="M47" s="9"/>
    </row>
    <row r="48" spans="1:13" ht="15" customHeight="1">
      <c r="A48" s="62" t="s">
        <v>65</v>
      </c>
      <c r="B48" s="30">
        <v>1</v>
      </c>
      <c r="C48" s="63">
        <f t="shared" si="7"/>
        <v>10021.96</v>
      </c>
      <c r="D48" s="30">
        <v>1</v>
      </c>
      <c r="E48" s="31">
        <v>10021.96</v>
      </c>
      <c r="F48" s="30">
        <v>1</v>
      </c>
      <c r="G48" s="30"/>
      <c r="H48" s="9"/>
      <c r="I48" s="70"/>
      <c r="J48" s="9"/>
      <c r="K48" s="77"/>
      <c r="L48" s="9"/>
      <c r="M48" s="9"/>
    </row>
    <row r="49" spans="1:13" s="24" customFormat="1" ht="15" customHeight="1">
      <c r="A49" s="62" t="s">
        <v>53</v>
      </c>
      <c r="B49" s="30">
        <v>1</v>
      </c>
      <c r="C49" s="64">
        <f t="shared" si="7"/>
        <v>10779</v>
      </c>
      <c r="D49" s="30">
        <v>1</v>
      </c>
      <c r="E49" s="31">
        <v>10779</v>
      </c>
      <c r="F49" s="30">
        <v>1</v>
      </c>
      <c r="G49" s="32"/>
      <c r="H49" s="9"/>
      <c r="I49" s="70"/>
      <c r="J49" s="9"/>
      <c r="K49" s="77"/>
      <c r="L49" s="9"/>
      <c r="M49" s="9"/>
    </row>
    <row r="50" spans="1:13" ht="15" customHeight="1">
      <c r="A50" s="62" t="s">
        <v>56</v>
      </c>
      <c r="B50" s="30">
        <v>1</v>
      </c>
      <c r="C50" s="63">
        <f t="shared" si="7"/>
        <v>7711.54</v>
      </c>
      <c r="D50" s="30">
        <v>1</v>
      </c>
      <c r="E50" s="31">
        <v>7711.54</v>
      </c>
      <c r="F50" s="30">
        <v>1</v>
      </c>
      <c r="G50" s="30"/>
      <c r="H50" s="14"/>
      <c r="I50" s="71"/>
      <c r="J50" s="14"/>
      <c r="K50" s="78"/>
      <c r="L50" s="14"/>
      <c r="M50" s="14"/>
    </row>
    <row r="51" spans="1:13" ht="15" customHeight="1">
      <c r="A51" s="14" t="s">
        <v>59</v>
      </c>
      <c r="B51" s="30">
        <v>1</v>
      </c>
      <c r="C51" s="63">
        <f t="shared" si="7"/>
        <v>2086.78</v>
      </c>
      <c r="D51" s="30">
        <v>1</v>
      </c>
      <c r="E51" s="31">
        <v>2086.78</v>
      </c>
      <c r="F51" s="30">
        <v>1</v>
      </c>
      <c r="G51" s="30"/>
      <c r="H51" s="14"/>
      <c r="I51" s="71"/>
      <c r="J51" s="14"/>
      <c r="K51" s="78"/>
      <c r="L51" s="14"/>
      <c r="M51" s="14"/>
    </row>
    <row r="52" spans="1:13" ht="14.25">
      <c r="A52" s="65" t="s">
        <v>61</v>
      </c>
      <c r="B52" s="30">
        <v>1</v>
      </c>
      <c r="C52" s="63">
        <f t="shared" si="7"/>
        <v>14944.66</v>
      </c>
      <c r="D52" s="30">
        <v>1</v>
      </c>
      <c r="E52" s="66">
        <v>14944.66</v>
      </c>
      <c r="F52" s="30">
        <v>1</v>
      </c>
      <c r="G52" s="30"/>
      <c r="H52" s="30"/>
      <c r="I52" s="79"/>
      <c r="J52" s="14"/>
      <c r="K52" s="14"/>
      <c r="L52" s="14"/>
      <c r="M52" s="14"/>
    </row>
    <row r="53" spans="1:13" ht="14.25">
      <c r="A53" s="65" t="s">
        <v>62</v>
      </c>
      <c r="B53" s="30">
        <v>1</v>
      </c>
      <c r="C53" s="63">
        <f t="shared" si="7"/>
        <v>5456.5</v>
      </c>
      <c r="D53" s="30">
        <v>1</v>
      </c>
      <c r="E53" s="66">
        <v>5456.5</v>
      </c>
      <c r="F53" s="30">
        <v>1</v>
      </c>
      <c r="G53" s="30"/>
      <c r="H53" s="30"/>
      <c r="I53" s="79"/>
      <c r="J53" s="14"/>
      <c r="K53" s="14"/>
      <c r="L53" s="14"/>
      <c r="M53" s="14"/>
    </row>
    <row r="54" spans="1:13" ht="14.25">
      <c r="A54" s="65" t="s">
        <v>64</v>
      </c>
      <c r="B54" s="30">
        <v>1</v>
      </c>
      <c r="C54" s="63">
        <f t="shared" si="7"/>
        <v>5216.63</v>
      </c>
      <c r="D54" s="30">
        <v>1</v>
      </c>
      <c r="E54" s="66">
        <v>5216.63</v>
      </c>
      <c r="F54" s="30">
        <v>1</v>
      </c>
      <c r="G54" s="30"/>
      <c r="H54" s="30"/>
      <c r="I54" s="79"/>
      <c r="J54" s="14"/>
      <c r="K54" s="14"/>
      <c r="L54" s="14"/>
      <c r="M54" s="14"/>
    </row>
    <row r="55" spans="1:13" ht="14.25">
      <c r="A55" s="65" t="s">
        <v>66</v>
      </c>
      <c r="B55" s="30">
        <v>1</v>
      </c>
      <c r="C55" s="26">
        <f t="shared" si="7"/>
        <v>5216.65</v>
      </c>
      <c r="D55" s="30">
        <v>1</v>
      </c>
      <c r="E55" s="66">
        <v>5216.65</v>
      </c>
      <c r="F55" s="30">
        <v>1</v>
      </c>
      <c r="G55" s="30"/>
      <c r="H55" s="30"/>
      <c r="I55" s="79"/>
      <c r="J55" s="14"/>
      <c r="K55" s="14"/>
      <c r="L55" s="14"/>
      <c r="M55" s="14"/>
    </row>
    <row r="56" spans="1:13" s="24" customFormat="1" ht="14.25">
      <c r="A56" s="9" t="s">
        <v>67</v>
      </c>
      <c r="B56" s="32">
        <f>SUM(B57:B58)</f>
        <v>2</v>
      </c>
      <c r="C56" s="67">
        <f t="shared" si="7"/>
        <v>13384.720000000001</v>
      </c>
      <c r="D56" s="32">
        <f>SUM(D57:D58)</f>
        <v>2</v>
      </c>
      <c r="E56" s="34">
        <f>SUM(E57:E58)</f>
        <v>13384.720000000001</v>
      </c>
      <c r="F56" s="32">
        <f>SUM(F57:F58)</f>
        <v>2</v>
      </c>
      <c r="G56" s="32"/>
      <c r="H56" s="32"/>
      <c r="I56" s="80"/>
      <c r="J56" s="9"/>
      <c r="K56" s="9"/>
      <c r="L56" s="9"/>
      <c r="M56" s="9"/>
    </row>
    <row r="57" spans="1:13" ht="14.25">
      <c r="A57" s="65" t="s">
        <v>68</v>
      </c>
      <c r="B57" s="30">
        <v>1</v>
      </c>
      <c r="C57" s="66">
        <f t="shared" si="7"/>
        <v>5235.26</v>
      </c>
      <c r="D57" s="30">
        <v>1</v>
      </c>
      <c r="E57" s="31">
        <v>5235.26</v>
      </c>
      <c r="F57" s="30">
        <v>1</v>
      </c>
      <c r="G57" s="30"/>
      <c r="H57" s="30"/>
      <c r="I57" s="79"/>
      <c r="J57" s="14"/>
      <c r="K57" s="14"/>
      <c r="L57" s="14"/>
      <c r="M57" s="14"/>
    </row>
    <row r="58" spans="1:13" ht="14.25">
      <c r="A58" s="65" t="s">
        <v>69</v>
      </c>
      <c r="B58" s="30">
        <v>1</v>
      </c>
      <c r="C58" s="66">
        <f t="shared" si="7"/>
        <v>8149.46</v>
      </c>
      <c r="D58" s="30">
        <v>1</v>
      </c>
      <c r="E58" s="31">
        <v>8149.46</v>
      </c>
      <c r="F58" s="30">
        <v>1</v>
      </c>
      <c r="G58" s="30"/>
      <c r="H58" s="30"/>
      <c r="I58" s="79"/>
      <c r="J58" s="14"/>
      <c r="K58" s="14"/>
      <c r="L58" s="14"/>
      <c r="M58" s="14"/>
    </row>
    <row r="59" spans="1:13" s="24" customFormat="1" ht="14.25">
      <c r="A59" s="9" t="s">
        <v>70</v>
      </c>
      <c r="B59" s="32">
        <f>SUM(B60:B63)</f>
        <v>4</v>
      </c>
      <c r="C59" s="67">
        <f>SUM(E59,G59)</f>
        <v>27338.37</v>
      </c>
      <c r="D59" s="32">
        <f>SUM(D60:D63)</f>
        <v>4</v>
      </c>
      <c r="E59" s="34">
        <f>SUM(E60:E63)</f>
        <v>16138.369999999999</v>
      </c>
      <c r="F59" s="32">
        <f>SUM(F60:F63)</f>
        <v>4</v>
      </c>
      <c r="G59" s="32">
        <f>SUM(G60:G63)</f>
        <v>11200</v>
      </c>
      <c r="H59" s="32"/>
      <c r="I59" s="80"/>
      <c r="J59" s="9"/>
      <c r="K59" s="9"/>
      <c r="L59" s="9"/>
      <c r="M59" s="9"/>
    </row>
    <row r="60" spans="1:13" ht="14.25">
      <c r="A60" s="65" t="s">
        <v>71</v>
      </c>
      <c r="B60" s="30">
        <v>1</v>
      </c>
      <c r="C60" s="66">
        <f>SUM(E60,G60)</f>
        <v>7753.46</v>
      </c>
      <c r="D60" s="30">
        <v>1</v>
      </c>
      <c r="E60" s="31">
        <v>4553.46</v>
      </c>
      <c r="F60" s="30">
        <v>1</v>
      </c>
      <c r="G60" s="30">
        <v>3200</v>
      </c>
      <c r="H60" s="30"/>
      <c r="I60" s="79"/>
      <c r="J60" s="14"/>
      <c r="K60" s="14"/>
      <c r="L60" s="14"/>
      <c r="M60" s="14"/>
    </row>
    <row r="61" spans="1:13" ht="14.25">
      <c r="A61" s="65" t="s">
        <v>72</v>
      </c>
      <c r="B61" s="30">
        <v>1</v>
      </c>
      <c r="C61" s="66">
        <f>SUM(E61,G61)</f>
        <v>4077.99</v>
      </c>
      <c r="D61" s="30">
        <v>1</v>
      </c>
      <c r="E61" s="31">
        <v>2477.99</v>
      </c>
      <c r="F61" s="30">
        <v>1</v>
      </c>
      <c r="G61" s="30">
        <v>1600</v>
      </c>
      <c r="H61" s="30"/>
      <c r="I61" s="79"/>
      <c r="J61" s="14"/>
      <c r="K61" s="14"/>
      <c r="L61" s="14"/>
      <c r="M61" s="14"/>
    </row>
    <row r="62" spans="1:13" ht="14.25">
      <c r="A62" s="10" t="s">
        <v>73</v>
      </c>
      <c r="B62" s="30">
        <v>1</v>
      </c>
      <c r="C62" s="66">
        <f>SUM(E62,G62)</f>
        <v>7753.46</v>
      </c>
      <c r="D62" s="30">
        <v>1</v>
      </c>
      <c r="E62" s="31">
        <v>4553.46</v>
      </c>
      <c r="F62" s="30">
        <v>1</v>
      </c>
      <c r="G62" s="30">
        <v>3200</v>
      </c>
      <c r="H62" s="14"/>
      <c r="I62" s="14"/>
      <c r="J62" s="14"/>
      <c r="K62" s="14"/>
      <c r="L62" s="14"/>
      <c r="M62" s="14"/>
    </row>
    <row r="63" spans="1:13" ht="14.25">
      <c r="A63" s="10" t="s">
        <v>74</v>
      </c>
      <c r="B63" s="30">
        <v>1</v>
      </c>
      <c r="C63" s="66">
        <f>SUM(E63,G63)</f>
        <v>7753.46</v>
      </c>
      <c r="D63" s="30">
        <v>1</v>
      </c>
      <c r="E63" s="31">
        <v>4553.46</v>
      </c>
      <c r="F63" s="30">
        <v>1</v>
      </c>
      <c r="G63" s="30">
        <v>3200</v>
      </c>
      <c r="H63" s="9"/>
      <c r="I63" s="9"/>
      <c r="J63" s="32"/>
      <c r="K63" s="9"/>
      <c r="L63" s="9"/>
      <c r="M63" s="9"/>
    </row>
    <row r="64" spans="1:13" s="24" customFormat="1" ht="14.25">
      <c r="A64" s="9" t="s">
        <v>76</v>
      </c>
      <c r="B64" s="32">
        <v>1</v>
      </c>
      <c r="C64" s="67">
        <f>SUM(E64)</f>
        <v>5337.74</v>
      </c>
      <c r="D64" s="32">
        <v>1</v>
      </c>
      <c r="E64" s="34">
        <f>SUM(E65)</f>
        <v>5337.74</v>
      </c>
      <c r="F64" s="32">
        <f>SUM(F65)</f>
        <v>1</v>
      </c>
      <c r="G64" s="32"/>
      <c r="H64" s="9"/>
      <c r="I64" s="9"/>
      <c r="J64" s="32"/>
      <c r="K64" s="9"/>
      <c r="L64" s="9"/>
      <c r="M64" s="9"/>
    </row>
    <row r="65" spans="1:13" ht="14.25">
      <c r="A65" s="10" t="s">
        <v>75</v>
      </c>
      <c r="B65" s="30">
        <v>1</v>
      </c>
      <c r="C65" s="66">
        <f>SUM(E65)</f>
        <v>5337.74</v>
      </c>
      <c r="D65" s="30">
        <v>1</v>
      </c>
      <c r="E65" s="31">
        <v>5337.74</v>
      </c>
      <c r="F65" s="30">
        <v>1</v>
      </c>
      <c r="G65" s="30"/>
      <c r="H65" s="14"/>
      <c r="I65" s="14"/>
      <c r="J65" s="14"/>
      <c r="K65" s="14"/>
      <c r="L65" s="14"/>
      <c r="M65" s="14"/>
    </row>
    <row r="66" spans="1:13" s="24" customFormat="1" ht="14.25">
      <c r="A66" s="9" t="s">
        <v>88</v>
      </c>
      <c r="B66" s="32">
        <v>1</v>
      </c>
      <c r="C66" s="34">
        <f>SUM(E66,G66)</f>
        <v>11630.6</v>
      </c>
      <c r="D66" s="32">
        <f>SUM(D67)</f>
        <v>1</v>
      </c>
      <c r="E66" s="34">
        <f>SUM(E67)</f>
        <v>6830.6</v>
      </c>
      <c r="F66" s="32">
        <f>SUM(F67)</f>
        <v>1</v>
      </c>
      <c r="G66" s="32">
        <f>SUM(G67)</f>
        <v>4800</v>
      </c>
      <c r="H66" s="9"/>
      <c r="I66" s="9"/>
      <c r="J66" s="9"/>
      <c r="K66" s="9"/>
      <c r="L66" s="9"/>
      <c r="M66" s="9"/>
    </row>
    <row r="67" spans="1:13" ht="14.25">
      <c r="A67" s="10" t="s">
        <v>89</v>
      </c>
      <c r="B67" s="30">
        <v>1</v>
      </c>
      <c r="C67" s="31">
        <f>SUM(E67,G67)</f>
        <v>11630.6</v>
      </c>
      <c r="D67" s="30">
        <v>1</v>
      </c>
      <c r="E67" s="31">
        <v>6830.6</v>
      </c>
      <c r="F67" s="30">
        <v>1</v>
      </c>
      <c r="G67" s="30">
        <v>4800</v>
      </c>
      <c r="H67" s="14"/>
      <c r="I67" s="14"/>
      <c r="J67" s="14"/>
      <c r="K67" s="14"/>
      <c r="L67" s="14"/>
      <c r="M67" s="14"/>
    </row>
    <row r="68" spans="1:13" ht="14.25">
      <c r="A68" s="10"/>
      <c r="B68" s="30"/>
      <c r="C68" s="31"/>
      <c r="D68" s="30"/>
      <c r="E68" s="31"/>
      <c r="F68" s="30"/>
      <c r="G68" s="30"/>
      <c r="H68" s="14"/>
      <c r="I68" s="14"/>
      <c r="J68" s="14"/>
      <c r="K68" s="14"/>
      <c r="L68" s="14"/>
      <c r="M68" s="14"/>
    </row>
    <row r="69" spans="1:13" ht="14.25">
      <c r="A69" s="10"/>
      <c r="B69" s="32"/>
      <c r="C69" s="31"/>
      <c r="D69" s="30"/>
      <c r="E69" s="31"/>
      <c r="F69" s="30"/>
      <c r="G69" s="30"/>
      <c r="H69" s="14"/>
      <c r="I69" s="14"/>
      <c r="J69" s="14"/>
      <c r="K69" s="14"/>
      <c r="L69" s="14"/>
      <c r="M69" s="14"/>
    </row>
    <row r="70" spans="1:13" ht="14.25">
      <c r="A70" s="10"/>
      <c r="B70" s="30"/>
      <c r="C70" s="31"/>
      <c r="D70" s="30"/>
      <c r="E70" s="31"/>
      <c r="F70" s="30"/>
      <c r="G70" s="30"/>
      <c r="H70" s="14"/>
      <c r="I70" s="14"/>
      <c r="J70" s="14"/>
      <c r="K70" s="14"/>
      <c r="L70" s="14"/>
      <c r="M70" s="14"/>
    </row>
    <row r="71" spans="1:13" ht="14.25">
      <c r="A71" s="10"/>
      <c r="B71" s="30"/>
      <c r="C71" s="31"/>
      <c r="D71" s="30"/>
      <c r="E71" s="31"/>
      <c r="F71" s="30"/>
      <c r="G71" s="30"/>
      <c r="H71" s="14"/>
      <c r="I71" s="14"/>
      <c r="J71" s="14"/>
      <c r="K71" s="14"/>
      <c r="L71" s="14"/>
      <c r="M71" s="14"/>
    </row>
    <row r="72" spans="1:13" ht="14.25">
      <c r="A72" s="81"/>
      <c r="B72" s="82"/>
      <c r="C72" s="63"/>
      <c r="D72" s="82"/>
      <c r="E72" s="63"/>
      <c r="F72" s="82"/>
      <c r="G72" s="82"/>
      <c r="H72" s="83"/>
      <c r="I72" s="83"/>
      <c r="J72" s="83"/>
      <c r="K72" s="83"/>
      <c r="L72" s="83"/>
      <c r="M72" s="83"/>
    </row>
  </sheetData>
  <sheetProtection/>
  <mergeCells count="8">
    <mergeCell ref="A1:M1"/>
    <mergeCell ref="L3:M3"/>
    <mergeCell ref="B4:C4"/>
    <mergeCell ref="D4:E4"/>
    <mergeCell ref="F4:G4"/>
    <mergeCell ref="H4:I4"/>
    <mergeCell ref="J4:K4"/>
    <mergeCell ref="L4:M4"/>
  </mergeCells>
  <dataValidations count="2">
    <dataValidation type="decimal" allowBlank="1" showInputMessage="1" showErrorMessage="1" prompt="输入数字" error="请输入合法的数字值" sqref="C44 K40:K46 K47:K51">
      <formula1>0</formula1>
      <formula2>333333</formula2>
    </dataValidation>
    <dataValidation type="decimal" allowBlank="1" showInputMessage="1" showErrorMessage="1" error="请输入数字类型数据" sqref="E16:E27 E45:E46 G16:G27 G45:G46 G47:G51">
      <formula1>0</formula1>
      <formula2>9999999999.99</formula2>
    </dataValidation>
  </dataValidations>
  <printOptions horizontalCentered="1"/>
  <pageMargins left="0.3937007874015748" right="0.3937007874015748" top="0.7480314960629921" bottom="0.4724409448818898" header="0.5118110236220472" footer="0.2362204724409449"/>
  <pageSetup horizontalDpi="180" verticalDpi="180" orientation="portrait" paperSize="9" scale="62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O28" sqref="O28"/>
    </sheetView>
  </sheetViews>
  <sheetFormatPr defaultColWidth="9.00390625" defaultRowHeight="14.25"/>
  <cols>
    <col min="1" max="1" width="10.25390625" style="0" customWidth="1"/>
    <col min="9" max="9" width="4.50390625" style="0" customWidth="1"/>
    <col min="11" max="11" width="6.00390625" style="0" customWidth="1"/>
  </cols>
  <sheetData/>
  <sheetProtection/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57"/>
  <sheetViews>
    <sheetView workbookViewId="0" topLeftCell="A1">
      <selection activeCell="G26" sqref="G26"/>
    </sheetView>
  </sheetViews>
  <sheetFormatPr defaultColWidth="9.00390625" defaultRowHeight="14.25"/>
  <cols>
    <col min="1" max="9" width="9.00390625" style="1" customWidth="1"/>
    <col min="10" max="10" width="6.875" style="1" customWidth="1"/>
    <col min="11" max="12" width="7.25390625" style="1" customWidth="1"/>
    <col min="13" max="13" width="5.625" style="1" customWidth="1"/>
    <col min="14" max="16384" width="9.00390625" style="1" customWidth="1"/>
  </cols>
  <sheetData>
    <row r="1" spans="1:13" ht="25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25">
      <c r="A2" s="4"/>
      <c r="B2"/>
      <c r="C2"/>
      <c r="D2"/>
      <c r="E2"/>
      <c r="F2"/>
      <c r="G2"/>
      <c r="H2"/>
      <c r="I2"/>
      <c r="J2"/>
      <c r="K2"/>
      <c r="L2"/>
      <c r="M2"/>
    </row>
    <row r="3" spans="1:13" ht="14.25">
      <c r="A3" s="4"/>
      <c r="B3"/>
      <c r="C3"/>
      <c r="D3"/>
      <c r="E3"/>
      <c r="F3"/>
      <c r="G3"/>
      <c r="H3"/>
      <c r="I3"/>
      <c r="J3"/>
      <c r="K3"/>
      <c r="L3" s="18"/>
      <c r="M3" s="18"/>
    </row>
    <row r="4" spans="1:13" ht="14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4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4.25">
      <c r="A6" s="7"/>
      <c r="B6" s="8"/>
      <c r="C6" s="8"/>
      <c r="D6" s="8"/>
      <c r="E6" s="8"/>
      <c r="F6" s="8"/>
      <c r="G6" s="8"/>
      <c r="H6" s="9"/>
      <c r="I6" s="9"/>
      <c r="J6" s="9"/>
      <c r="K6" s="9"/>
      <c r="L6" s="9"/>
      <c r="M6" s="9"/>
    </row>
    <row r="7" spans="1:13" ht="14.25">
      <c r="A7" s="10"/>
      <c r="B7" s="8"/>
      <c r="C7" s="8"/>
      <c r="D7" s="8"/>
      <c r="E7" s="8"/>
      <c r="F7" s="8"/>
      <c r="G7" s="8"/>
      <c r="H7" s="11"/>
      <c r="I7" s="11"/>
      <c r="J7" s="11"/>
      <c r="K7" s="11"/>
      <c r="L7" s="11"/>
      <c r="M7" s="11"/>
    </row>
    <row r="8" spans="1:13" ht="14.25">
      <c r="A8" s="10"/>
      <c r="B8" s="12"/>
      <c r="C8" s="13"/>
      <c r="D8" s="12"/>
      <c r="E8" s="12"/>
      <c r="F8" s="12"/>
      <c r="G8" s="12"/>
      <c r="H8" s="11"/>
      <c r="I8" s="11"/>
      <c r="J8" s="14"/>
      <c r="K8" s="11"/>
      <c r="L8" s="11"/>
      <c r="M8" s="11"/>
    </row>
    <row r="9" spans="1:13" ht="14.25">
      <c r="A9" s="10"/>
      <c r="B9" s="12"/>
      <c r="C9" s="13"/>
      <c r="D9" s="12"/>
      <c r="E9" s="12"/>
      <c r="F9" s="12"/>
      <c r="G9" s="12"/>
      <c r="H9" s="11"/>
      <c r="I9" s="11"/>
      <c r="J9" s="14"/>
      <c r="K9" s="11"/>
      <c r="L9" s="11"/>
      <c r="M9" s="11"/>
    </row>
    <row r="10" spans="1:13" ht="14.25">
      <c r="A10" s="10"/>
      <c r="B10" s="12"/>
      <c r="C10" s="13"/>
      <c r="D10" s="12"/>
      <c r="E10" s="12"/>
      <c r="F10" s="12"/>
      <c r="G10" s="12"/>
      <c r="H10" s="11"/>
      <c r="I10" s="11"/>
      <c r="J10" s="14"/>
      <c r="K10" s="11"/>
      <c r="L10" s="11"/>
      <c r="M10" s="11"/>
    </row>
    <row r="11" spans="1:13" ht="14.25">
      <c r="A11" s="10"/>
      <c r="B11" s="12"/>
      <c r="C11" s="13"/>
      <c r="D11" s="12"/>
      <c r="E11" s="12"/>
      <c r="F11" s="12"/>
      <c r="G11" s="12"/>
      <c r="H11" s="11"/>
      <c r="I11" s="11"/>
      <c r="J11" s="14"/>
      <c r="K11" s="11"/>
      <c r="L11" s="11"/>
      <c r="M11" s="11"/>
    </row>
    <row r="12" spans="1:13" ht="14.25">
      <c r="A12" s="10"/>
      <c r="B12" s="12"/>
      <c r="C12" s="13"/>
      <c r="D12" s="12"/>
      <c r="E12" s="12"/>
      <c r="F12" s="12"/>
      <c r="G12" s="12"/>
      <c r="H12" s="11"/>
      <c r="I12" s="11"/>
      <c r="J12" s="14"/>
      <c r="K12" s="11"/>
      <c r="L12" s="11"/>
      <c r="M12" s="11"/>
    </row>
    <row r="13" spans="1:13" ht="14.25">
      <c r="A13" s="10"/>
      <c r="B13" s="12"/>
      <c r="C13" s="13"/>
      <c r="D13" s="12"/>
      <c r="E13" s="12"/>
      <c r="F13" s="12"/>
      <c r="G13" s="12"/>
      <c r="H13" s="11"/>
      <c r="I13" s="11"/>
      <c r="J13" s="11"/>
      <c r="K13" s="11"/>
      <c r="L13" s="11"/>
      <c r="M13" s="11"/>
    </row>
    <row r="14" spans="1:13" ht="14.25">
      <c r="A14" s="10"/>
      <c r="B14" s="12"/>
      <c r="C14" s="13"/>
      <c r="D14" s="12"/>
      <c r="E14" s="12"/>
      <c r="F14" s="12"/>
      <c r="G14" s="12"/>
      <c r="H14" s="11"/>
      <c r="I14" s="11"/>
      <c r="J14" s="11"/>
      <c r="K14" s="11"/>
      <c r="L14" s="11"/>
      <c r="M14" s="11"/>
    </row>
    <row r="15" spans="1:13" ht="14.25">
      <c r="A15" s="10"/>
      <c r="B15" s="12"/>
      <c r="C15" s="13"/>
      <c r="D15" s="12"/>
      <c r="E15" s="12"/>
      <c r="F15" s="12"/>
      <c r="G15" s="12"/>
      <c r="H15" s="11"/>
      <c r="I15" s="11"/>
      <c r="J15" s="11"/>
      <c r="K15" s="11"/>
      <c r="L15" s="11"/>
      <c r="M15" s="11"/>
    </row>
    <row r="16" spans="1:13" ht="14.25">
      <c r="A16" s="5"/>
      <c r="B16" s="14"/>
      <c r="C16" s="14"/>
      <c r="D16" s="14"/>
      <c r="E16" s="11"/>
      <c r="F16" s="14"/>
      <c r="G16" s="11"/>
      <c r="H16" s="11"/>
      <c r="I16" s="11"/>
      <c r="J16" s="11"/>
      <c r="K16" s="11"/>
      <c r="L16" s="11"/>
      <c r="M16" s="11"/>
    </row>
    <row r="17" spans="1:13" ht="14.25">
      <c r="A17" s="5"/>
      <c r="B17" s="14"/>
      <c r="C17" s="14"/>
      <c r="D17" s="14"/>
      <c r="E17" s="11"/>
      <c r="F17" s="14"/>
      <c r="G17" s="11"/>
      <c r="H17" s="11"/>
      <c r="I17" s="11"/>
      <c r="J17" s="11"/>
      <c r="K17" s="11"/>
      <c r="L17" s="11"/>
      <c r="M17" s="11"/>
    </row>
    <row r="18" spans="1:13" ht="14.25">
      <c r="A18" s="5"/>
      <c r="B18" s="14"/>
      <c r="C18" s="14"/>
      <c r="D18" s="14"/>
      <c r="E18" s="11"/>
      <c r="F18" s="14"/>
      <c r="G18" s="11"/>
      <c r="H18" s="11"/>
      <c r="I18" s="11"/>
      <c r="J18" s="11"/>
      <c r="K18" s="11"/>
      <c r="L18" s="11"/>
      <c r="M18" s="11"/>
    </row>
    <row r="19" spans="1:13" ht="14.25">
      <c r="A19" s="7"/>
      <c r="B19" s="9"/>
      <c r="C19" s="9"/>
      <c r="D19" s="9"/>
      <c r="E19" s="9"/>
      <c r="F19" s="9"/>
      <c r="G19" s="9"/>
      <c r="H19" s="11"/>
      <c r="I19" s="11"/>
      <c r="J19" s="11"/>
      <c r="K19" s="11"/>
      <c r="L19" s="11"/>
      <c r="M19" s="11"/>
    </row>
    <row r="20" spans="1:13" ht="14.25">
      <c r="A20" s="5"/>
      <c r="B20" s="11"/>
      <c r="C20" s="14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ht="14.25">
      <c r="A22" s="15"/>
    </row>
    <row r="23" ht="14.25">
      <c r="A23" s="15"/>
    </row>
    <row r="24" ht="14.25">
      <c r="A24" s="15"/>
    </row>
    <row r="27" ht="14.25">
      <c r="A27" s="16"/>
    </row>
    <row r="28" ht="14.25">
      <c r="A28" s="16"/>
    </row>
    <row r="38" ht="14.25">
      <c r="A38" s="15"/>
    </row>
    <row r="49" ht="14.25">
      <c r="A49" s="17"/>
    </row>
    <row r="50" ht="14.25">
      <c r="A50" s="17"/>
    </row>
    <row r="51" ht="14.25">
      <c r="A51" s="17"/>
    </row>
    <row r="52" ht="14.25">
      <c r="A52" s="17"/>
    </row>
    <row r="53" ht="14.25">
      <c r="A53" s="17"/>
    </row>
    <row r="54" ht="14.25">
      <c r="A54" s="17"/>
    </row>
    <row r="55" ht="14.25">
      <c r="A55" s="15"/>
    </row>
    <row r="56" ht="14.25">
      <c r="A56" s="16"/>
    </row>
    <row r="57" ht="14.25">
      <c r="A57" s="17"/>
    </row>
    <row r="191" ht="14.25">
      <c r="I191" s="16"/>
    </row>
    <row r="192" ht="14.25">
      <c r="I192" s="16"/>
    </row>
    <row r="193" ht="14.25">
      <c r="I193" s="16"/>
    </row>
    <row r="194" ht="14.25">
      <c r="I194" s="16"/>
    </row>
    <row r="195" ht="14.25">
      <c r="I195" s="16"/>
    </row>
    <row r="196" ht="14.25">
      <c r="I196" s="16"/>
    </row>
    <row r="197" ht="14.25">
      <c r="I197" s="16"/>
    </row>
    <row r="198" ht="14.25">
      <c r="I198" s="16"/>
    </row>
    <row r="199" ht="14.25">
      <c r="I199" s="16"/>
    </row>
    <row r="200" ht="14.25">
      <c r="I200" s="16"/>
    </row>
    <row r="201" ht="14.25">
      <c r="I201" s="16"/>
    </row>
    <row r="202" ht="14.25">
      <c r="I202" s="16"/>
    </row>
    <row r="203" ht="14.25">
      <c r="I203" s="16"/>
    </row>
    <row r="204" ht="14.25">
      <c r="I204" s="16"/>
    </row>
    <row r="205" ht="14.25">
      <c r="I205" s="16"/>
    </row>
    <row r="206" ht="14.25">
      <c r="I206" s="16"/>
    </row>
    <row r="207" ht="14.25">
      <c r="I207" s="16"/>
    </row>
    <row r="208" ht="14.25">
      <c r="I208" s="16"/>
    </row>
    <row r="209" ht="14.25">
      <c r="I209" s="16"/>
    </row>
    <row r="210" ht="14.25">
      <c r="I210" s="16"/>
    </row>
    <row r="211" ht="14.25">
      <c r="I211" s="16"/>
    </row>
    <row r="212" ht="14.25">
      <c r="I212" s="16"/>
    </row>
    <row r="213" ht="14.25">
      <c r="I213" s="16"/>
    </row>
    <row r="214" ht="14.25">
      <c r="I214" s="16"/>
    </row>
    <row r="215" ht="14.25">
      <c r="I215" s="16"/>
    </row>
    <row r="216" ht="14.25">
      <c r="I216" s="16"/>
    </row>
    <row r="217" ht="14.25">
      <c r="I217" s="16"/>
    </row>
    <row r="218" ht="14.25">
      <c r="I218" s="16"/>
    </row>
    <row r="219" ht="14.25">
      <c r="I219" s="16"/>
    </row>
    <row r="220" ht="14.25">
      <c r="I220" s="16"/>
    </row>
    <row r="221" ht="14.25">
      <c r="I221" s="16"/>
    </row>
    <row r="222" ht="14.25">
      <c r="I222" s="16"/>
    </row>
    <row r="223" ht="14.25">
      <c r="I223" s="16"/>
    </row>
    <row r="224" ht="14.25">
      <c r="I224" s="16"/>
    </row>
    <row r="225" ht="14.25">
      <c r="I225" s="16"/>
    </row>
    <row r="226" ht="14.25">
      <c r="I226" s="16"/>
    </row>
    <row r="227" ht="14.25">
      <c r="I227" s="16"/>
    </row>
    <row r="228" ht="14.25">
      <c r="I228" s="16"/>
    </row>
    <row r="229" ht="14.25">
      <c r="I229" s="16"/>
    </row>
    <row r="230" ht="14.25">
      <c r="I230" s="16"/>
    </row>
    <row r="231" ht="14.25">
      <c r="I231" s="16"/>
    </row>
    <row r="232" ht="14.25">
      <c r="I232" s="16"/>
    </row>
    <row r="233" ht="14.25">
      <c r="I233" s="16"/>
    </row>
    <row r="234" ht="14.25">
      <c r="I234" s="16"/>
    </row>
    <row r="235" ht="14.25">
      <c r="I235" s="16"/>
    </row>
    <row r="236" ht="14.25">
      <c r="I236" s="16"/>
    </row>
    <row r="237" ht="14.25">
      <c r="I237" s="16"/>
    </row>
    <row r="238" ht="14.25">
      <c r="I238" s="16"/>
    </row>
    <row r="239" ht="14.25">
      <c r="I239" s="16"/>
    </row>
    <row r="240" spans="1:9" ht="14.25">
      <c r="A240" s="17"/>
      <c r="I240" s="16"/>
    </row>
    <row r="241" spans="1:9" ht="14.25">
      <c r="A241" s="17"/>
      <c r="I241" s="16"/>
    </row>
    <row r="242" spans="1:9" ht="14.25">
      <c r="A242" s="17"/>
      <c r="I242" s="16"/>
    </row>
    <row r="243" spans="1:9" ht="14.25">
      <c r="A243" s="17"/>
      <c r="I243" s="16"/>
    </row>
    <row r="244" spans="1:9" ht="14.25">
      <c r="A244" s="17"/>
      <c r="I244" s="16"/>
    </row>
    <row r="245" spans="1:9" ht="14.25">
      <c r="A245" s="17"/>
      <c r="I245" s="16"/>
    </row>
    <row r="246" ht="14.25">
      <c r="I246" s="16"/>
    </row>
    <row r="247" ht="14.25">
      <c r="I247" s="16"/>
    </row>
    <row r="248" ht="14.25">
      <c r="I248" s="16"/>
    </row>
    <row r="249" ht="14.25">
      <c r="I249" s="16"/>
    </row>
    <row r="250" ht="14.25">
      <c r="I250" s="16"/>
    </row>
    <row r="251" ht="14.25">
      <c r="I251" s="16"/>
    </row>
    <row r="252" ht="14.25">
      <c r="I252" s="16"/>
    </row>
    <row r="253" ht="14.25">
      <c r="I253" s="16"/>
    </row>
    <row r="254" ht="14.25">
      <c r="I254" s="16"/>
    </row>
    <row r="255" ht="14.25">
      <c r="I255" s="16"/>
    </row>
    <row r="256" ht="14.25">
      <c r="I256" s="16"/>
    </row>
    <row r="257" ht="14.25">
      <c r="I257" s="16"/>
    </row>
    <row r="258" ht="14.25">
      <c r="I258" s="16"/>
    </row>
    <row r="259" ht="14.25">
      <c r="I259" s="16"/>
    </row>
    <row r="260" ht="14.25">
      <c r="I260" s="16"/>
    </row>
    <row r="261" ht="14.25">
      <c r="I261" s="16"/>
    </row>
    <row r="262" ht="14.25">
      <c r="I262" s="16"/>
    </row>
    <row r="263" ht="14.25">
      <c r="I263" s="16"/>
    </row>
    <row r="264" ht="14.25">
      <c r="I264" s="16"/>
    </row>
    <row r="265" ht="14.25">
      <c r="I265" s="16"/>
    </row>
    <row r="266" ht="14.25">
      <c r="I266" s="16"/>
    </row>
    <row r="267" ht="14.25">
      <c r="I267" s="16"/>
    </row>
    <row r="268" ht="14.25">
      <c r="I268" s="16"/>
    </row>
    <row r="269" ht="14.25">
      <c r="I269" s="16"/>
    </row>
    <row r="270" ht="14.25">
      <c r="I270" s="16"/>
    </row>
    <row r="271" ht="14.25">
      <c r="I271" s="16"/>
    </row>
    <row r="272" ht="14.25">
      <c r="I272" s="16"/>
    </row>
    <row r="273" ht="14.25">
      <c r="I273" s="16"/>
    </row>
    <row r="274" ht="14.25">
      <c r="I274" s="16"/>
    </row>
    <row r="275" ht="14.25">
      <c r="I275" s="16"/>
    </row>
    <row r="276" ht="14.25">
      <c r="I276" s="16"/>
    </row>
    <row r="277" ht="14.25">
      <c r="I277" s="16"/>
    </row>
    <row r="278" ht="14.25">
      <c r="I278" s="16"/>
    </row>
    <row r="279" ht="14.25">
      <c r="I279" s="16"/>
    </row>
    <row r="280" ht="14.25">
      <c r="I280" s="16"/>
    </row>
    <row r="281" ht="14.25">
      <c r="I281" s="16"/>
    </row>
    <row r="282" ht="14.25">
      <c r="I282" s="16"/>
    </row>
    <row r="283" ht="14.25">
      <c r="I283" s="16"/>
    </row>
    <row r="284" ht="14.25">
      <c r="I284" s="16"/>
    </row>
    <row r="285" ht="14.25">
      <c r="I285" s="16"/>
    </row>
    <row r="286" ht="14.25">
      <c r="I286" s="16"/>
    </row>
    <row r="287" ht="14.25">
      <c r="I287" s="16"/>
    </row>
    <row r="288" ht="14.25">
      <c r="I288" s="16"/>
    </row>
    <row r="289" ht="14.25">
      <c r="I289" s="16"/>
    </row>
    <row r="290" ht="14.25">
      <c r="I290" s="16"/>
    </row>
    <row r="291" ht="14.25">
      <c r="I291" s="16"/>
    </row>
    <row r="292" ht="14.25">
      <c r="I292" s="16"/>
    </row>
    <row r="293" ht="14.25">
      <c r="I293" s="16"/>
    </row>
    <row r="294" ht="14.25">
      <c r="I294" s="16"/>
    </row>
    <row r="295" ht="14.25">
      <c r="I295" s="16"/>
    </row>
    <row r="296" ht="14.25">
      <c r="I296" s="16"/>
    </row>
    <row r="297" ht="14.25">
      <c r="I297" s="16"/>
    </row>
    <row r="298" ht="14.25">
      <c r="I298" s="16"/>
    </row>
    <row r="299" ht="14.25">
      <c r="I299" s="16"/>
    </row>
    <row r="300" ht="14.25">
      <c r="I300" s="16"/>
    </row>
    <row r="301" ht="14.25">
      <c r="I301" s="16"/>
    </row>
    <row r="302" ht="14.25">
      <c r="I302" s="16"/>
    </row>
    <row r="303" ht="14.25">
      <c r="I303" s="16"/>
    </row>
    <row r="304" ht="14.25">
      <c r="I304" s="16"/>
    </row>
    <row r="305" ht="14.25">
      <c r="I305" s="16"/>
    </row>
    <row r="306" ht="14.25">
      <c r="I306" s="16"/>
    </row>
    <row r="307" ht="14.25">
      <c r="I307" s="16"/>
    </row>
    <row r="308" ht="14.25">
      <c r="I308" s="16"/>
    </row>
    <row r="309" ht="14.25">
      <c r="I309" s="16"/>
    </row>
    <row r="310" ht="14.25">
      <c r="I310" s="16"/>
    </row>
    <row r="311" ht="14.25">
      <c r="I311" s="16"/>
    </row>
    <row r="312" ht="14.25">
      <c r="I312" s="16"/>
    </row>
    <row r="313" ht="14.25">
      <c r="I313" s="16"/>
    </row>
    <row r="314" ht="14.25">
      <c r="I314" s="16"/>
    </row>
    <row r="315" ht="14.25">
      <c r="I315" s="16"/>
    </row>
    <row r="316" ht="14.25">
      <c r="I316" s="16"/>
    </row>
    <row r="317" ht="14.25">
      <c r="I317" s="16"/>
    </row>
    <row r="318" ht="14.25">
      <c r="I318" s="16"/>
    </row>
    <row r="319" ht="14.25">
      <c r="I319" s="16"/>
    </row>
    <row r="320" ht="14.25">
      <c r="I320" s="16"/>
    </row>
    <row r="321" ht="14.25">
      <c r="I321" s="16"/>
    </row>
    <row r="322" ht="14.25">
      <c r="I322" s="16"/>
    </row>
    <row r="323" ht="14.25">
      <c r="I323" s="16"/>
    </row>
    <row r="324" ht="14.25">
      <c r="I324" s="16"/>
    </row>
    <row r="325" ht="14.25">
      <c r="I325" s="16"/>
    </row>
    <row r="326" ht="14.25">
      <c r="I326" s="16"/>
    </row>
    <row r="327" ht="14.25">
      <c r="I327" s="16"/>
    </row>
    <row r="328" ht="14.25">
      <c r="I328" s="16"/>
    </row>
    <row r="329" ht="14.25">
      <c r="I329" s="16"/>
    </row>
    <row r="330" ht="14.25">
      <c r="I330" s="16"/>
    </row>
    <row r="331" ht="14.25">
      <c r="I331" s="16"/>
    </row>
    <row r="387" ht="14.25">
      <c r="A387" s="17"/>
    </row>
    <row r="388" ht="14.25">
      <c r="A388" s="17"/>
    </row>
    <row r="389" ht="14.25">
      <c r="A389" s="17"/>
    </row>
    <row r="390" ht="14.25">
      <c r="A390" s="17"/>
    </row>
    <row r="391" ht="14.25">
      <c r="A391" s="17"/>
    </row>
    <row r="392" ht="14.25">
      <c r="A392" s="17"/>
    </row>
    <row r="393" ht="14.25">
      <c r="A393" s="17"/>
    </row>
    <row r="394" ht="14.25">
      <c r="A394" s="17"/>
    </row>
    <row r="395" ht="14.25">
      <c r="A395" s="17"/>
    </row>
    <row r="396" ht="14.25">
      <c r="A396" s="17"/>
    </row>
    <row r="397" ht="14.25">
      <c r="A397" s="17"/>
    </row>
    <row r="398" ht="14.25">
      <c r="A398" s="17"/>
    </row>
    <row r="399" ht="14.25">
      <c r="A399" s="17"/>
    </row>
    <row r="400" ht="14.25">
      <c r="A400" s="17"/>
    </row>
    <row r="401" ht="14.25">
      <c r="A401" s="17"/>
    </row>
    <row r="402" ht="14.25">
      <c r="A402" s="17"/>
    </row>
    <row r="403" ht="14.25">
      <c r="A403" s="17"/>
    </row>
    <row r="404" ht="14.25">
      <c r="A404" s="17"/>
    </row>
    <row r="405" ht="14.25">
      <c r="A405" s="17"/>
    </row>
    <row r="406" ht="14.25">
      <c r="A406" s="17"/>
    </row>
    <row r="407" ht="14.25">
      <c r="A407" s="17"/>
    </row>
    <row r="408" ht="14.25">
      <c r="A408" s="17"/>
    </row>
    <row r="409" ht="14.25">
      <c r="A409" s="17"/>
    </row>
    <row r="410" ht="14.25">
      <c r="A410" s="17"/>
    </row>
    <row r="411" ht="14.25">
      <c r="A411" s="17"/>
    </row>
    <row r="412" ht="14.25">
      <c r="A412" s="17"/>
    </row>
    <row r="413" ht="14.25">
      <c r="A413" s="17"/>
    </row>
    <row r="414" ht="14.25">
      <c r="A414" s="17"/>
    </row>
    <row r="415" ht="14.25">
      <c r="A415" s="17"/>
    </row>
    <row r="416" ht="14.25">
      <c r="A416" s="17"/>
    </row>
    <row r="417" ht="14.25">
      <c r="A417" s="17"/>
    </row>
    <row r="418" ht="14.25">
      <c r="A418" s="17"/>
    </row>
    <row r="419" ht="14.25">
      <c r="A419" s="17"/>
    </row>
    <row r="420" ht="14.25">
      <c r="A420" s="17"/>
    </row>
    <row r="421" ht="14.25">
      <c r="A421" s="17"/>
    </row>
    <row r="422" ht="14.25">
      <c r="A422" s="17"/>
    </row>
    <row r="423" ht="14.25">
      <c r="A423" s="17"/>
    </row>
    <row r="424" ht="14.25">
      <c r="A424" s="17"/>
    </row>
    <row r="425" ht="14.25">
      <c r="A425" s="17"/>
    </row>
    <row r="426" ht="14.25">
      <c r="A426" s="17"/>
    </row>
    <row r="427" ht="14.25">
      <c r="A427" s="17"/>
    </row>
    <row r="428" ht="14.25">
      <c r="A428" s="17"/>
    </row>
    <row r="429" ht="14.25">
      <c r="A429" s="17"/>
    </row>
    <row r="430" ht="14.25">
      <c r="A430" s="17"/>
    </row>
    <row r="431" ht="14.25">
      <c r="A431" s="17"/>
    </row>
    <row r="432" ht="14.25">
      <c r="A432" s="17"/>
    </row>
    <row r="433" ht="14.25">
      <c r="A433" s="17"/>
    </row>
    <row r="434" ht="14.25">
      <c r="A434" s="17"/>
    </row>
    <row r="435" ht="14.25">
      <c r="A435" s="17"/>
    </row>
    <row r="436" ht="14.25">
      <c r="A436" s="17"/>
    </row>
    <row r="437" ht="14.25">
      <c r="A437" s="17"/>
    </row>
    <row r="438" ht="14.25">
      <c r="A438" s="17"/>
    </row>
    <row r="439" ht="14.25">
      <c r="A439" s="17"/>
    </row>
    <row r="440" ht="14.25">
      <c r="A440" s="17"/>
    </row>
    <row r="441" ht="14.25">
      <c r="A441" s="17"/>
    </row>
    <row r="442" ht="14.25">
      <c r="A442" s="17"/>
    </row>
    <row r="443" ht="14.25">
      <c r="A443" s="17"/>
    </row>
    <row r="444" ht="14.25">
      <c r="A444" s="17"/>
    </row>
    <row r="445" ht="14.25">
      <c r="A445" s="17"/>
    </row>
    <row r="446" ht="14.25">
      <c r="A446" s="17"/>
    </row>
    <row r="447" ht="14.25">
      <c r="A447" s="17"/>
    </row>
    <row r="448" ht="14.25">
      <c r="A448" s="17"/>
    </row>
    <row r="449" ht="14.25">
      <c r="A449" s="17"/>
    </row>
    <row r="450" ht="14.25">
      <c r="A450" s="17"/>
    </row>
    <row r="451" ht="14.25">
      <c r="A451" s="17"/>
    </row>
    <row r="452" ht="14.25">
      <c r="A452" s="17"/>
    </row>
    <row r="453" ht="14.25">
      <c r="A453" s="17"/>
    </row>
    <row r="454" ht="14.25">
      <c r="A454" s="17"/>
    </row>
    <row r="455" ht="14.25">
      <c r="A455" s="17"/>
    </row>
    <row r="456" ht="14.25">
      <c r="A456" s="17"/>
    </row>
    <row r="457" ht="14.25">
      <c r="A457" s="17"/>
    </row>
    <row r="458" ht="14.25">
      <c r="A458" s="17"/>
    </row>
    <row r="459" ht="14.25">
      <c r="A459" s="17"/>
    </row>
    <row r="460" ht="14.25">
      <c r="A460" s="17"/>
    </row>
    <row r="461" ht="14.25">
      <c r="A461" s="17"/>
    </row>
    <row r="462" ht="14.25">
      <c r="A462" s="17"/>
    </row>
    <row r="463" ht="14.25">
      <c r="A463" s="17"/>
    </row>
    <row r="464" ht="14.25">
      <c r="A464" s="17"/>
    </row>
    <row r="465" ht="14.25">
      <c r="A465" s="17"/>
    </row>
    <row r="466" ht="14.25">
      <c r="A466" s="17"/>
    </row>
    <row r="467" ht="14.25">
      <c r="A467" s="17"/>
    </row>
    <row r="468" ht="14.25">
      <c r="A468" s="15"/>
    </row>
    <row r="469" ht="14.25">
      <c r="A469" s="15"/>
    </row>
    <row r="470" ht="14.25">
      <c r="A470" s="15"/>
    </row>
    <row r="471" ht="14.25">
      <c r="A471" s="15"/>
    </row>
    <row r="472" ht="14.25">
      <c r="A472" s="15"/>
    </row>
    <row r="473" ht="14.25">
      <c r="A473" s="15"/>
    </row>
    <row r="474" ht="14.25">
      <c r="A474" s="15"/>
    </row>
    <row r="475" ht="14.25">
      <c r="A475" s="15"/>
    </row>
    <row r="476" ht="14.25">
      <c r="A476" s="15"/>
    </row>
    <row r="477" ht="14.25">
      <c r="A477" s="15"/>
    </row>
    <row r="478" ht="14.25">
      <c r="A478" s="15"/>
    </row>
    <row r="479" ht="14.25">
      <c r="A479" s="15"/>
    </row>
    <row r="480" ht="14.25">
      <c r="A480" s="15"/>
    </row>
    <row r="481" ht="14.25">
      <c r="A481" s="15"/>
    </row>
    <row r="482" ht="14.25">
      <c r="A482" s="15"/>
    </row>
    <row r="483" ht="14.25">
      <c r="A483" s="15"/>
    </row>
    <row r="484" ht="14.25">
      <c r="A484" s="15"/>
    </row>
    <row r="485" ht="14.25">
      <c r="A485" s="15"/>
    </row>
    <row r="486" ht="14.25">
      <c r="A486" s="15"/>
    </row>
    <row r="487" ht="14.25">
      <c r="A487" s="15"/>
    </row>
    <row r="488" ht="14.25">
      <c r="A488" s="15"/>
    </row>
    <row r="489" ht="14.25">
      <c r="A489" s="15"/>
    </row>
    <row r="490" ht="14.25">
      <c r="A490" s="15"/>
    </row>
    <row r="491" ht="14.25">
      <c r="A491" s="15"/>
    </row>
    <row r="492" ht="14.25">
      <c r="A492" s="15"/>
    </row>
    <row r="493" ht="14.25">
      <c r="A493" s="15"/>
    </row>
    <row r="494" ht="14.25">
      <c r="A494" s="15"/>
    </row>
    <row r="495" ht="14.25">
      <c r="A495" s="15"/>
    </row>
    <row r="496" ht="14.25">
      <c r="A496" s="15"/>
    </row>
    <row r="497" ht="14.25">
      <c r="A497" s="15"/>
    </row>
    <row r="498" ht="14.25">
      <c r="A498" s="15"/>
    </row>
    <row r="499" ht="14.25">
      <c r="A499" s="15"/>
    </row>
    <row r="500" ht="14.25">
      <c r="A500" s="15"/>
    </row>
    <row r="501" ht="14.25">
      <c r="A501" s="15"/>
    </row>
    <row r="502" ht="14.25">
      <c r="A502" s="15"/>
    </row>
    <row r="503" ht="14.25">
      <c r="A503" s="15"/>
    </row>
    <row r="504" ht="14.25">
      <c r="A504" s="15"/>
    </row>
    <row r="505" ht="14.25">
      <c r="A505" s="15"/>
    </row>
    <row r="506" ht="14.25">
      <c r="A506" s="15"/>
    </row>
    <row r="507" ht="14.25">
      <c r="A507" s="15"/>
    </row>
    <row r="508" ht="14.25">
      <c r="A508" s="15"/>
    </row>
    <row r="509" ht="14.25">
      <c r="A509" s="15"/>
    </row>
    <row r="510" ht="14.25">
      <c r="A510" s="15"/>
    </row>
    <row r="511" ht="14.25">
      <c r="A511" s="15"/>
    </row>
    <row r="512" ht="14.25">
      <c r="A512" s="15"/>
    </row>
    <row r="513" ht="14.25">
      <c r="A513" s="15"/>
    </row>
    <row r="514" ht="14.25">
      <c r="A514" s="15"/>
    </row>
    <row r="515" ht="14.25">
      <c r="A515" s="15"/>
    </row>
    <row r="516" ht="14.25">
      <c r="A516" s="15"/>
    </row>
    <row r="517" ht="14.25">
      <c r="A517" s="15"/>
    </row>
    <row r="518" ht="14.25">
      <c r="A518" s="15"/>
    </row>
    <row r="519" ht="14.25">
      <c r="A519" s="15"/>
    </row>
    <row r="520" spans="1:9" ht="14.25">
      <c r="A520" s="15"/>
      <c r="I520" s="17"/>
    </row>
    <row r="521" spans="1:9" ht="14.25">
      <c r="A521" s="15"/>
      <c r="I521" s="17"/>
    </row>
    <row r="522" spans="1:9" ht="14.25">
      <c r="A522" s="15"/>
      <c r="I522" s="17"/>
    </row>
    <row r="523" spans="1:9" ht="14.25">
      <c r="A523" s="15"/>
      <c r="I523" s="17"/>
    </row>
    <row r="524" spans="1:9" ht="14.25">
      <c r="A524" s="15"/>
      <c r="I524" s="17"/>
    </row>
    <row r="525" spans="1:9" ht="14.25">
      <c r="A525" s="15"/>
      <c r="I525" s="17"/>
    </row>
    <row r="526" spans="1:9" ht="14.25">
      <c r="A526" s="15"/>
      <c r="I526" s="17"/>
    </row>
    <row r="527" ht="14.25">
      <c r="A527" s="15"/>
    </row>
    <row r="528" ht="14.25">
      <c r="A528" s="15"/>
    </row>
    <row r="529" ht="14.25">
      <c r="A529" s="15"/>
    </row>
    <row r="530" ht="14.25">
      <c r="A530" s="15"/>
    </row>
    <row r="531" ht="14.25">
      <c r="A531" s="15"/>
    </row>
    <row r="532" ht="14.25">
      <c r="A532" s="15"/>
    </row>
    <row r="533" ht="14.25">
      <c r="A533" s="15"/>
    </row>
    <row r="534" ht="14.25">
      <c r="A534" s="15"/>
    </row>
    <row r="535" ht="14.25">
      <c r="A535" s="15"/>
    </row>
    <row r="536" ht="14.25">
      <c r="A536" s="15"/>
    </row>
    <row r="537" ht="14.25">
      <c r="A537" s="15"/>
    </row>
    <row r="538" ht="14.25">
      <c r="A538" s="15"/>
    </row>
    <row r="539" ht="14.25">
      <c r="A539" s="15"/>
    </row>
    <row r="645" ht="14.25">
      <c r="I645" s="19"/>
    </row>
    <row r="646" ht="14.25">
      <c r="I646" s="19"/>
    </row>
    <row r="687" ht="14.25">
      <c r="I687" s="17"/>
    </row>
    <row r="688" ht="14.25">
      <c r="I688" s="17"/>
    </row>
    <row r="689" ht="14.25">
      <c r="I689" s="17"/>
    </row>
    <row r="690" ht="14.25">
      <c r="I690" s="17"/>
    </row>
    <row r="691" ht="14.25">
      <c r="I691" s="17"/>
    </row>
    <row r="692" ht="14.25">
      <c r="I692" s="17"/>
    </row>
    <row r="693" ht="14.25">
      <c r="I693" s="17"/>
    </row>
    <row r="694" ht="14.25">
      <c r="I694" s="17"/>
    </row>
    <row r="695" ht="14.25">
      <c r="I695" s="17"/>
    </row>
    <row r="696" ht="14.25">
      <c r="I696" s="17"/>
    </row>
    <row r="697" ht="14.25">
      <c r="I697" s="17"/>
    </row>
    <row r="698" ht="14.25">
      <c r="I698" s="17"/>
    </row>
    <row r="699" ht="14.25">
      <c r="I699" s="17"/>
    </row>
    <row r="700" ht="14.25">
      <c r="I700" s="17"/>
    </row>
    <row r="701" ht="14.25">
      <c r="I701" s="17"/>
    </row>
    <row r="702" ht="14.25">
      <c r="I702" s="17"/>
    </row>
    <row r="703" ht="14.25">
      <c r="I703" s="17"/>
    </row>
    <row r="704" ht="14.25">
      <c r="I704" s="17"/>
    </row>
    <row r="705" ht="14.25">
      <c r="I705" s="17"/>
    </row>
    <row r="706" ht="14.25">
      <c r="I706" s="17"/>
    </row>
    <row r="707" ht="14.25">
      <c r="I707" s="17"/>
    </row>
    <row r="708" ht="14.25">
      <c r="I708" s="17"/>
    </row>
    <row r="709" ht="14.25">
      <c r="I709" s="17"/>
    </row>
    <row r="710" ht="14.25">
      <c r="I710" s="17"/>
    </row>
    <row r="711" ht="14.25">
      <c r="I711" s="17"/>
    </row>
    <row r="712" ht="14.25">
      <c r="I712" s="17"/>
    </row>
    <row r="713" ht="14.25">
      <c r="I713" s="17"/>
    </row>
    <row r="714" ht="14.25">
      <c r="I714" s="17"/>
    </row>
    <row r="715" ht="14.25">
      <c r="I715" s="17"/>
    </row>
    <row r="716" ht="14.25">
      <c r="I716" s="17"/>
    </row>
    <row r="717" ht="14.25">
      <c r="I717" s="17"/>
    </row>
    <row r="718" ht="14.25">
      <c r="I718" s="17"/>
    </row>
    <row r="719" ht="14.25">
      <c r="I719" s="17"/>
    </row>
    <row r="720" ht="14.25">
      <c r="I720" s="17"/>
    </row>
    <row r="721" spans="1:9" ht="14.25">
      <c r="A721" s="16"/>
      <c r="I721" s="17"/>
    </row>
    <row r="722" spans="1:9" ht="14.25">
      <c r="A722" s="16"/>
      <c r="I722" s="17"/>
    </row>
    <row r="723" spans="1:9" ht="14.25">
      <c r="A723" s="16"/>
      <c r="I723" s="17"/>
    </row>
    <row r="724" spans="1:9" ht="14.25">
      <c r="A724" s="16"/>
      <c r="I724" s="17"/>
    </row>
    <row r="725" spans="1:9" ht="14.25">
      <c r="A725" s="16"/>
      <c r="I725" s="17"/>
    </row>
    <row r="726" spans="1:9" ht="14.25">
      <c r="A726" s="16"/>
      <c r="I726" s="17"/>
    </row>
    <row r="727" spans="1:9" ht="14.25">
      <c r="A727" s="16"/>
      <c r="I727" s="17"/>
    </row>
    <row r="728" spans="1:9" ht="14.25">
      <c r="A728" s="16"/>
      <c r="I728" s="17"/>
    </row>
    <row r="729" spans="1:9" ht="14.25">
      <c r="A729" s="16"/>
      <c r="I729" s="17"/>
    </row>
    <row r="730" spans="1:9" ht="14.25">
      <c r="A730" s="16"/>
      <c r="I730" s="17"/>
    </row>
    <row r="731" spans="1:9" ht="14.25">
      <c r="A731" s="16"/>
      <c r="I731" s="17"/>
    </row>
    <row r="732" spans="1:9" ht="14.25">
      <c r="A732" s="16"/>
      <c r="I732" s="17"/>
    </row>
    <row r="733" spans="1:9" ht="14.25">
      <c r="A733" s="16"/>
      <c r="I733" s="17"/>
    </row>
    <row r="734" spans="1:9" ht="14.25">
      <c r="A734" s="16"/>
      <c r="I734" s="17"/>
    </row>
    <row r="735" spans="1:9" ht="14.25">
      <c r="A735" s="16"/>
      <c r="I735" s="17"/>
    </row>
    <row r="736" spans="1:9" ht="14.25">
      <c r="A736" s="16"/>
      <c r="I736" s="17"/>
    </row>
    <row r="737" spans="1:9" ht="14.25">
      <c r="A737" s="16"/>
      <c r="I737" s="17"/>
    </row>
    <row r="738" spans="1:9" ht="14.25">
      <c r="A738" s="16"/>
      <c r="I738" s="17"/>
    </row>
    <row r="739" spans="1:9" ht="14.25">
      <c r="A739" s="16"/>
      <c r="I739" s="17"/>
    </row>
    <row r="740" spans="1:9" ht="14.25">
      <c r="A740" s="16"/>
      <c r="I740" s="17"/>
    </row>
    <row r="741" spans="1:9" ht="14.25">
      <c r="A741" s="16"/>
      <c r="I741" s="17"/>
    </row>
    <row r="742" spans="1:9" ht="14.25">
      <c r="A742" s="16"/>
      <c r="I742" s="17"/>
    </row>
    <row r="743" spans="1:9" ht="14.25">
      <c r="A743" s="16"/>
      <c r="I743" s="17"/>
    </row>
    <row r="744" spans="1:9" ht="14.25">
      <c r="A744" s="16"/>
      <c r="I744" s="17"/>
    </row>
    <row r="745" spans="1:9" ht="14.25">
      <c r="A745" s="16"/>
      <c r="I745" s="17"/>
    </row>
    <row r="746" spans="1:9" ht="14.25">
      <c r="A746" s="16"/>
      <c r="I746" s="17"/>
    </row>
    <row r="747" spans="1:9" ht="14.25">
      <c r="A747" s="16"/>
      <c r="I747" s="17"/>
    </row>
    <row r="748" spans="1:9" ht="14.25">
      <c r="A748" s="16"/>
      <c r="I748" s="17"/>
    </row>
    <row r="749" spans="1:9" ht="14.25">
      <c r="A749" s="16"/>
      <c r="I749" s="17"/>
    </row>
    <row r="750" spans="1:9" ht="14.25">
      <c r="A750" s="16"/>
      <c r="I750" s="17"/>
    </row>
    <row r="751" spans="1:9" ht="14.25">
      <c r="A751" s="16"/>
      <c r="I751" s="17"/>
    </row>
    <row r="752" spans="1:9" ht="14.25">
      <c r="A752" s="16"/>
      <c r="I752" s="17"/>
    </row>
    <row r="753" spans="1:9" ht="14.25">
      <c r="A753" s="16"/>
      <c r="I753" s="17"/>
    </row>
    <row r="754" spans="1:9" ht="14.25">
      <c r="A754" s="16"/>
      <c r="I754" s="17"/>
    </row>
    <row r="755" spans="1:9" ht="14.25">
      <c r="A755" s="16"/>
      <c r="I755" s="17"/>
    </row>
    <row r="756" spans="1:9" ht="14.25">
      <c r="A756" s="16"/>
      <c r="I756" s="17"/>
    </row>
    <row r="757" spans="1:9" ht="14.25">
      <c r="A757" s="16"/>
      <c r="I757" s="17"/>
    </row>
    <row r="758" spans="1:9" ht="14.25">
      <c r="A758" s="16"/>
      <c r="I758" s="17"/>
    </row>
    <row r="759" spans="1:9" ht="14.25">
      <c r="A759" s="16"/>
      <c r="I759" s="17"/>
    </row>
    <row r="760" spans="1:9" ht="14.25">
      <c r="A760" s="16"/>
      <c r="I760" s="17"/>
    </row>
    <row r="761" spans="1:9" ht="14.25">
      <c r="A761" s="16"/>
      <c r="I761" s="17"/>
    </row>
    <row r="762" spans="1:9" ht="14.25">
      <c r="A762" s="16"/>
      <c r="I762" s="17"/>
    </row>
    <row r="763" spans="1:9" ht="14.25">
      <c r="A763" s="16"/>
      <c r="I763" s="17"/>
    </row>
    <row r="764" spans="1:9" ht="14.25">
      <c r="A764" s="16"/>
      <c r="I764" s="17"/>
    </row>
    <row r="765" spans="1:9" ht="14.25">
      <c r="A765" s="16"/>
      <c r="I765" s="17"/>
    </row>
    <row r="766" spans="1:9" ht="14.25">
      <c r="A766" s="16"/>
      <c r="I766" s="17"/>
    </row>
    <row r="767" spans="1:9" ht="14.25">
      <c r="A767" s="16"/>
      <c r="I767" s="17"/>
    </row>
    <row r="768" spans="1:9" ht="14.25">
      <c r="A768" s="16"/>
      <c r="I768" s="17"/>
    </row>
    <row r="769" spans="1:9" ht="14.25">
      <c r="A769" s="16"/>
      <c r="I769" s="17"/>
    </row>
    <row r="770" spans="1:9" ht="14.25">
      <c r="A770" s="16"/>
      <c r="I770" s="17"/>
    </row>
    <row r="771" spans="1:9" ht="14.25">
      <c r="A771" s="16"/>
      <c r="I771" s="17"/>
    </row>
    <row r="772" spans="1:9" ht="14.25">
      <c r="A772" s="16"/>
      <c r="I772" s="17"/>
    </row>
    <row r="773" spans="1:9" ht="14.25">
      <c r="A773" s="16"/>
      <c r="I773" s="17"/>
    </row>
    <row r="774" spans="1:9" ht="14.25">
      <c r="A774" s="16"/>
      <c r="I774" s="17"/>
    </row>
    <row r="775" spans="1:9" ht="14.25">
      <c r="A775" s="16"/>
      <c r="I775" s="20"/>
    </row>
    <row r="776" spans="1:9" ht="14.25">
      <c r="A776" s="16"/>
      <c r="I776" s="20"/>
    </row>
    <row r="777" spans="1:9" ht="14.25">
      <c r="A777" s="16"/>
      <c r="I777" s="20"/>
    </row>
    <row r="778" spans="1:9" ht="14.25">
      <c r="A778" s="16"/>
      <c r="I778" s="20"/>
    </row>
    <row r="779" spans="1:9" ht="14.25">
      <c r="A779" s="16"/>
      <c r="I779" s="20"/>
    </row>
    <row r="780" spans="1:9" ht="14.25">
      <c r="A780" s="16"/>
      <c r="I780" s="20"/>
    </row>
    <row r="781" spans="1:9" ht="14.25">
      <c r="A781" s="16"/>
      <c r="I781" s="20"/>
    </row>
    <row r="782" spans="1:9" ht="14.25">
      <c r="A782" s="16"/>
      <c r="I782" s="20"/>
    </row>
    <row r="783" spans="1:9" ht="14.25">
      <c r="A783" s="16"/>
      <c r="I783" s="20"/>
    </row>
    <row r="784" spans="1:9" ht="14.25">
      <c r="A784" s="16"/>
      <c r="I784" s="20"/>
    </row>
    <row r="785" spans="1:9" ht="14.25">
      <c r="A785" s="16"/>
      <c r="I785" s="20"/>
    </row>
    <row r="786" spans="1:9" ht="14.25">
      <c r="A786" s="16"/>
      <c r="I786" s="20"/>
    </row>
    <row r="787" spans="1:9" ht="14.25">
      <c r="A787" s="16"/>
      <c r="I787" s="20"/>
    </row>
    <row r="788" spans="1:9" ht="14.25">
      <c r="A788" s="16"/>
      <c r="I788" s="20"/>
    </row>
    <row r="789" spans="1:9" ht="14.25">
      <c r="A789" s="16"/>
      <c r="I789" s="20"/>
    </row>
    <row r="790" spans="1:9" ht="14.25">
      <c r="A790" s="16"/>
      <c r="I790" s="20"/>
    </row>
    <row r="791" spans="1:9" ht="14.25">
      <c r="A791" s="16"/>
      <c r="I791" s="20"/>
    </row>
    <row r="792" spans="1:9" ht="14.25">
      <c r="A792" s="16"/>
      <c r="I792" s="20"/>
    </row>
    <row r="793" spans="1:9" ht="14.25">
      <c r="A793" s="16"/>
      <c r="I793" s="20"/>
    </row>
    <row r="794" spans="1:9" ht="14.25">
      <c r="A794" s="16"/>
      <c r="I794" s="20"/>
    </row>
    <row r="795" spans="1:9" ht="14.25">
      <c r="A795" s="16"/>
      <c r="I795" s="20"/>
    </row>
    <row r="796" spans="1:9" ht="14.25">
      <c r="A796" s="16"/>
      <c r="I796" s="20"/>
    </row>
    <row r="797" spans="1:9" ht="14.25">
      <c r="A797" s="16"/>
      <c r="I797" s="20"/>
    </row>
    <row r="798" spans="1:9" ht="14.25">
      <c r="A798" s="16"/>
      <c r="I798" s="20"/>
    </row>
    <row r="799" spans="1:9" ht="14.25">
      <c r="A799" s="16"/>
      <c r="I799" s="20"/>
    </row>
    <row r="800" spans="1:9" ht="14.25">
      <c r="A800" s="16"/>
      <c r="I800" s="20"/>
    </row>
    <row r="801" spans="1:9" ht="14.25">
      <c r="A801" s="16"/>
      <c r="I801" s="20"/>
    </row>
    <row r="802" spans="1:9" ht="14.25">
      <c r="A802" s="16"/>
      <c r="I802" s="20"/>
    </row>
    <row r="803" spans="1:9" ht="14.25">
      <c r="A803" s="16"/>
      <c r="I803" s="20"/>
    </row>
    <row r="804" spans="1:9" ht="14.25">
      <c r="A804" s="16"/>
      <c r="I804" s="20"/>
    </row>
    <row r="805" spans="1:9" ht="14.25">
      <c r="A805" s="16"/>
      <c r="I805" s="20"/>
    </row>
    <row r="806" spans="1:9" ht="14.25">
      <c r="A806" s="16"/>
      <c r="I806" s="20"/>
    </row>
    <row r="807" spans="1:9" ht="14.25">
      <c r="A807" s="16"/>
      <c r="I807" s="20"/>
    </row>
    <row r="808" spans="1:9" ht="14.25">
      <c r="A808" s="16"/>
      <c r="I808" s="20"/>
    </row>
    <row r="809" spans="1:9" ht="14.25">
      <c r="A809" s="16"/>
      <c r="I809" s="20"/>
    </row>
    <row r="810" spans="1:9" ht="14.25">
      <c r="A810" s="16"/>
      <c r="I810" s="20"/>
    </row>
    <row r="811" spans="1:9" ht="14.25">
      <c r="A811" s="16"/>
      <c r="I811" s="20"/>
    </row>
    <row r="812" spans="1:9" ht="14.25">
      <c r="A812" s="16"/>
      <c r="I812" s="20"/>
    </row>
    <row r="813" spans="1:9" ht="14.25">
      <c r="A813" s="16"/>
      <c r="I813" s="20"/>
    </row>
    <row r="814" spans="1:9" ht="14.25">
      <c r="A814" s="16"/>
      <c r="I814" s="20"/>
    </row>
    <row r="815" spans="1:9" ht="14.25">
      <c r="A815" s="16"/>
      <c r="I815" s="20"/>
    </row>
    <row r="816" spans="1:9" ht="14.25">
      <c r="A816" s="16"/>
      <c r="I816" s="20"/>
    </row>
    <row r="817" spans="1:9" ht="14.25">
      <c r="A817" s="16"/>
      <c r="I817" s="20"/>
    </row>
    <row r="818" spans="1:9" ht="14.25">
      <c r="A818" s="16"/>
      <c r="I818" s="20"/>
    </row>
    <row r="819" spans="1:9" ht="14.25">
      <c r="A819" s="16"/>
      <c r="I819" s="20"/>
    </row>
    <row r="820" spans="1:9" ht="14.25">
      <c r="A820" s="16"/>
      <c r="I820" s="20"/>
    </row>
    <row r="821" spans="1:9" ht="14.25">
      <c r="A821" s="16"/>
      <c r="I821" s="20"/>
    </row>
    <row r="822" spans="1:9" ht="14.25">
      <c r="A822" s="16"/>
      <c r="I822" s="20"/>
    </row>
    <row r="823" spans="1:9" ht="14.25">
      <c r="A823" s="16"/>
      <c r="I823" s="20"/>
    </row>
    <row r="824" spans="1:9" ht="14.25">
      <c r="A824" s="16"/>
      <c r="I824" s="20"/>
    </row>
    <row r="825" spans="1:9" ht="14.25">
      <c r="A825" s="16"/>
      <c r="I825" s="20"/>
    </row>
    <row r="826" spans="1:9" ht="14.25">
      <c r="A826" s="16"/>
      <c r="I826" s="20"/>
    </row>
    <row r="827" spans="1:9" ht="14.25">
      <c r="A827" s="16"/>
      <c r="I827" s="20"/>
    </row>
    <row r="828" spans="1:9" ht="14.25">
      <c r="A828" s="16"/>
      <c r="I828" s="20"/>
    </row>
    <row r="829" spans="1:9" ht="14.25">
      <c r="A829" s="16"/>
      <c r="I829" s="20"/>
    </row>
    <row r="830" spans="1:9" ht="14.25">
      <c r="A830" s="16"/>
      <c r="I830" s="20"/>
    </row>
    <row r="831" spans="1:9" ht="14.25">
      <c r="A831" s="16"/>
      <c r="I831" s="20"/>
    </row>
    <row r="832" spans="1:9" ht="14.25">
      <c r="A832" s="16"/>
      <c r="I832" s="20"/>
    </row>
    <row r="833" spans="1:9" ht="14.25">
      <c r="A833" s="16"/>
      <c r="I833" s="20"/>
    </row>
    <row r="834" spans="1:9" ht="14.25">
      <c r="A834" s="16"/>
      <c r="I834" s="20"/>
    </row>
    <row r="835" spans="1:9" ht="14.25">
      <c r="A835" s="16"/>
      <c r="I835" s="20"/>
    </row>
    <row r="836" spans="1:9" ht="14.25">
      <c r="A836" s="16"/>
      <c r="I836" s="20"/>
    </row>
    <row r="837" spans="1:9" ht="14.25">
      <c r="A837" s="16"/>
      <c r="I837" s="20"/>
    </row>
    <row r="838" spans="1:9" ht="14.25">
      <c r="A838" s="16"/>
      <c r="I838" s="20"/>
    </row>
    <row r="839" spans="1:9" ht="14.25">
      <c r="A839" s="16"/>
      <c r="I839" s="20"/>
    </row>
    <row r="840" spans="1:9" ht="14.25">
      <c r="A840" s="16"/>
      <c r="I840" s="20"/>
    </row>
    <row r="841" spans="1:9" ht="14.25">
      <c r="A841" s="16"/>
      <c r="I841" s="20"/>
    </row>
    <row r="842" spans="1:9" ht="14.25">
      <c r="A842" s="16"/>
      <c r="I842" s="20"/>
    </row>
    <row r="843" spans="1:9" ht="14.25">
      <c r="A843" s="16"/>
      <c r="I843" s="20"/>
    </row>
    <row r="844" spans="1:9" ht="14.25">
      <c r="A844" s="16"/>
      <c r="I844" s="20"/>
    </row>
    <row r="845" spans="1:9" ht="14.25">
      <c r="A845" s="16"/>
      <c r="I845" s="20"/>
    </row>
    <row r="846" spans="1:9" ht="14.25">
      <c r="A846" s="16"/>
      <c r="I846" s="20"/>
    </row>
    <row r="847" spans="1:9" ht="14.25">
      <c r="A847" s="16"/>
      <c r="I847" s="20"/>
    </row>
    <row r="848" spans="1:9" ht="14.25">
      <c r="A848" s="16"/>
      <c r="I848" s="20"/>
    </row>
    <row r="849" spans="1:9" ht="14.25">
      <c r="A849" s="16"/>
      <c r="I849" s="20"/>
    </row>
    <row r="850" spans="1:9" ht="14.25">
      <c r="A850" s="16"/>
      <c r="I850" s="20"/>
    </row>
    <row r="851" spans="1:9" ht="14.25">
      <c r="A851" s="16"/>
      <c r="I851" s="20"/>
    </row>
    <row r="852" spans="1:9" ht="14.25">
      <c r="A852" s="16"/>
      <c r="I852" s="20"/>
    </row>
    <row r="853" spans="1:9" ht="14.25">
      <c r="A853" s="16"/>
      <c r="I853" s="20"/>
    </row>
    <row r="854" spans="3:9" ht="14.25">
      <c r="C854" s="15"/>
      <c r="I854" s="20"/>
    </row>
    <row r="855" spans="3:9" ht="14.25">
      <c r="C855" s="16"/>
      <c r="I855" s="20"/>
    </row>
    <row r="856" spans="3:9" ht="14.25">
      <c r="C856" s="16"/>
      <c r="I856" s="20"/>
    </row>
    <row r="857" spans="3:9" ht="14.25">
      <c r="C857" s="16"/>
      <c r="I857" s="20"/>
    </row>
  </sheetData>
  <sheetProtection/>
  <mergeCells count="7">
    <mergeCell ref="L3:M3"/>
    <mergeCell ref="B4:C4"/>
    <mergeCell ref="D4:E4"/>
    <mergeCell ref="F4:G4"/>
    <mergeCell ref="H4:I4"/>
    <mergeCell ref="J4:K4"/>
    <mergeCell ref="L4:M4"/>
  </mergeCells>
  <printOptions/>
  <pageMargins left="1.7322834645669292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东西</cp:lastModifiedBy>
  <cp:lastPrinted>2019-12-18T07:48:11Z</cp:lastPrinted>
  <dcterms:created xsi:type="dcterms:W3CDTF">2007-01-14T08:54:16Z</dcterms:created>
  <dcterms:modified xsi:type="dcterms:W3CDTF">2024-04-12T07:19:50Z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C4ED762940B9483E890B09DA681391F2_13</vt:lpwstr>
  </property>
</Properties>
</file>